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 codeName="{DD97A8EA-9A9A-E61F-A557-7D5A7D7259C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Ridwan Rifaldi\Desktop\Raport Gasal 25.26\"/>
    </mc:Choice>
  </mc:AlternateContent>
  <xr:revisionPtr revIDLastSave="0" documentId="13_ncr:1_{BC2A3F98-61D6-4BA9-8643-E68B5B5958D3}" xr6:coauthVersionLast="47" xr6:coauthVersionMax="47" xr10:uidLastSave="{00000000-0000-0000-0000-000000000000}"/>
  <bookViews>
    <workbookView xWindow="-110" yWindow="-110" windowWidth="19420" windowHeight="10300" tabRatio="792" firstSheet="1" activeTab="6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0" r:id="rId8"/>
    <sheet name="Data Santri" sheetId="12" r:id="rId9"/>
    <sheet name="Sheet1" sheetId="5" state="hidden" r:id="rId10"/>
    <sheet name="Sheet2" sheetId="13" r:id="rId11"/>
  </sheets>
  <definedNames>
    <definedName name="_xlnm._FilterDatabase" localSheetId="7" hidden="1">'Rekap Nilai'!$A$3:$G$43</definedName>
    <definedName name="nilai">'Nilai Tahriri'!$B$2:$AQ$27</definedName>
    <definedName name="_xlnm.Print_Area" localSheetId="4">'Nilai Syafahi'!$A$1:$AF$43</definedName>
    <definedName name="_xlnm.Print_Area" localSheetId="6">Rapot!$A$1:$S$57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Q9" i="3" l="1"/>
  <c r="AR9" i="3"/>
  <c r="AQ10" i="3"/>
  <c r="AR10" i="3"/>
  <c r="AQ11" i="3"/>
  <c r="AR11" i="3"/>
  <c r="AQ12" i="3"/>
  <c r="AR12" i="3"/>
  <c r="AQ13" i="3"/>
  <c r="AR13" i="3"/>
  <c r="AQ14" i="3"/>
  <c r="AR14" i="3"/>
  <c r="AQ15" i="3"/>
  <c r="AR15" i="3"/>
  <c r="AQ16" i="3"/>
  <c r="AR16" i="3"/>
  <c r="AQ17" i="3"/>
  <c r="AR17" i="3"/>
  <c r="AQ18" i="3"/>
  <c r="AR18" i="3"/>
  <c r="AQ19" i="3"/>
  <c r="AR19" i="3"/>
  <c r="AQ20" i="3"/>
  <c r="AR20" i="3"/>
  <c r="AQ21" i="3"/>
  <c r="AR21" i="3"/>
  <c r="AQ22" i="3"/>
  <c r="AR22" i="3"/>
  <c r="AQ23" i="3"/>
  <c r="AR23" i="3"/>
  <c r="AQ24" i="3"/>
  <c r="AR24" i="3"/>
  <c r="AQ25" i="3"/>
  <c r="AR25" i="3"/>
  <c r="AQ26" i="3"/>
  <c r="AR26" i="3"/>
  <c r="AQ27" i="3"/>
  <c r="AR27" i="3"/>
  <c r="AQ28" i="3"/>
  <c r="AR28" i="3"/>
  <c r="K57" i="1"/>
  <c r="M50" i="1"/>
  <c r="M49" i="1"/>
  <c r="A4" i="11"/>
  <c r="D41" i="1" s="1"/>
  <c r="K41" i="1"/>
  <c r="C43" i="11"/>
  <c r="B43" i="11"/>
  <c r="A43" i="11"/>
  <c r="C42" i="11"/>
  <c r="B42" i="11"/>
  <c r="A42" i="11"/>
  <c r="C41" i="11"/>
  <c r="B41" i="11"/>
  <c r="A41" i="11"/>
  <c r="C40" i="11"/>
  <c r="B40" i="11"/>
  <c r="A40" i="11"/>
  <c r="C39" i="11"/>
  <c r="B39" i="11"/>
  <c r="A39" i="11"/>
  <c r="C38" i="11"/>
  <c r="B38" i="11"/>
  <c r="A38" i="11"/>
  <c r="C37" i="11"/>
  <c r="B37" i="11"/>
  <c r="A37" i="11"/>
  <c r="C36" i="11"/>
  <c r="B36" i="11"/>
  <c r="A36" i="11"/>
  <c r="C35" i="11"/>
  <c r="B35" i="11"/>
  <c r="A35" i="11"/>
  <c r="C34" i="11"/>
  <c r="B34" i="11"/>
  <c r="A34" i="11"/>
  <c r="C33" i="11"/>
  <c r="B33" i="11"/>
  <c r="A33" i="11"/>
  <c r="C32" i="11"/>
  <c r="B32" i="11"/>
  <c r="A32" i="11"/>
  <c r="C31" i="11"/>
  <c r="B31" i="11"/>
  <c r="A31" i="11"/>
  <c r="C30" i="11"/>
  <c r="B30" i="11"/>
  <c r="A30" i="11"/>
  <c r="C29" i="11"/>
  <c r="B29" i="11"/>
  <c r="A29" i="11"/>
  <c r="C28" i="11"/>
  <c r="B28" i="11"/>
  <c r="A28" i="11"/>
  <c r="C27" i="11"/>
  <c r="B27" i="11"/>
  <c r="A27" i="11"/>
  <c r="C26" i="11"/>
  <c r="B26" i="11"/>
  <c r="A26" i="11"/>
  <c r="C25" i="11"/>
  <c r="B25" i="11"/>
  <c r="A25" i="11"/>
  <c r="C24" i="11"/>
  <c r="B24" i="11"/>
  <c r="A24" i="11"/>
  <c r="C23" i="11"/>
  <c r="B23" i="11"/>
  <c r="A23" i="11"/>
  <c r="C22" i="11"/>
  <c r="B22" i="11"/>
  <c r="A22" i="11"/>
  <c r="C21" i="11"/>
  <c r="B21" i="11"/>
  <c r="A21" i="11"/>
  <c r="C20" i="11"/>
  <c r="B20" i="11"/>
  <c r="A20" i="11"/>
  <c r="C19" i="11"/>
  <c r="B19" i="11"/>
  <c r="A19" i="11"/>
  <c r="C18" i="11"/>
  <c r="B18" i="11"/>
  <c r="A18" i="11"/>
  <c r="C17" i="11"/>
  <c r="B17" i="11"/>
  <c r="A17" i="11"/>
  <c r="C16" i="11"/>
  <c r="B16" i="11"/>
  <c r="A16" i="11"/>
  <c r="C15" i="11"/>
  <c r="B15" i="11"/>
  <c r="A15" i="11"/>
  <c r="C14" i="11"/>
  <c r="B14" i="11"/>
  <c r="A14" i="11"/>
  <c r="C13" i="11"/>
  <c r="B13" i="11"/>
  <c r="A13" i="11"/>
  <c r="C12" i="11"/>
  <c r="B12" i="11"/>
  <c r="A12" i="11"/>
  <c r="C11" i="11"/>
  <c r="B11" i="11"/>
  <c r="A11" i="11"/>
  <c r="C10" i="11"/>
  <c r="B10" i="11"/>
  <c r="A10" i="11"/>
  <c r="C9" i="11"/>
  <c r="B9" i="11"/>
  <c r="A9" i="11"/>
  <c r="C8" i="11"/>
  <c r="B8" i="11"/>
  <c r="A8" i="11"/>
  <c r="C7" i="11"/>
  <c r="B7" i="11"/>
  <c r="A7" i="11"/>
  <c r="C6" i="11"/>
  <c r="B6" i="11"/>
  <c r="A6" i="11"/>
  <c r="C5" i="11"/>
  <c r="B5" i="11"/>
  <c r="A5" i="11"/>
  <c r="C4" i="11"/>
  <c r="B4" i="11"/>
  <c r="B39" i="3"/>
  <c r="B35" i="3"/>
  <c r="B34" i="3"/>
  <c r="B12" i="10"/>
  <c r="C12" i="10"/>
  <c r="B19" i="10"/>
  <c r="C19" i="10"/>
  <c r="B27" i="10"/>
  <c r="C27" i="10"/>
  <c r="B25" i="10"/>
  <c r="C25" i="10"/>
  <c r="B13" i="10"/>
  <c r="C13" i="10"/>
  <c r="B6" i="10"/>
  <c r="C6" i="10"/>
  <c r="B31" i="10"/>
  <c r="C31" i="10"/>
  <c r="B20" i="10"/>
  <c r="C20" i="10"/>
  <c r="B29" i="10"/>
  <c r="C29" i="10"/>
  <c r="B4" i="10"/>
  <c r="C4" i="10"/>
  <c r="B28" i="10"/>
  <c r="C28" i="10"/>
  <c r="B30" i="10"/>
  <c r="C30" i="10"/>
  <c r="B24" i="10"/>
  <c r="C24" i="10"/>
  <c r="B23" i="10"/>
  <c r="C23" i="10"/>
  <c r="B10" i="10"/>
  <c r="C10" i="10"/>
  <c r="B5" i="10"/>
  <c r="C5" i="10"/>
  <c r="B17" i="10"/>
  <c r="C17" i="10"/>
  <c r="B8" i="10"/>
  <c r="C8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7" i="10"/>
  <c r="C7" i="10"/>
  <c r="B16" i="10"/>
  <c r="C16" i="10"/>
  <c r="B22" i="10"/>
  <c r="C22" i="10"/>
  <c r="B21" i="10"/>
  <c r="C21" i="10"/>
  <c r="B14" i="10"/>
  <c r="C14" i="10"/>
  <c r="B26" i="10"/>
  <c r="C26" i="10"/>
  <c r="B11" i="10"/>
  <c r="C11" i="10"/>
  <c r="B15" i="10"/>
  <c r="C15" i="10"/>
  <c r="B18" i="10"/>
  <c r="C18" i="10"/>
  <c r="C9" i="10"/>
  <c r="B9" i="10"/>
  <c r="A5" i="4"/>
  <c r="B5" i="4"/>
  <c r="C5" i="4"/>
  <c r="A6" i="4"/>
  <c r="B6" i="4"/>
  <c r="C6" i="4"/>
  <c r="A7" i="4"/>
  <c r="B7" i="4"/>
  <c r="C7" i="4"/>
  <c r="A8" i="4"/>
  <c r="B8" i="4"/>
  <c r="C8" i="4"/>
  <c r="A9" i="4"/>
  <c r="B9" i="4"/>
  <c r="C9" i="4"/>
  <c r="A10" i="4"/>
  <c r="B10" i="4"/>
  <c r="C10" i="4"/>
  <c r="A11" i="4"/>
  <c r="B11" i="4"/>
  <c r="C11" i="4"/>
  <c r="A12" i="4"/>
  <c r="B12" i="4"/>
  <c r="C12" i="4"/>
  <c r="A13" i="4"/>
  <c r="B13" i="4"/>
  <c r="C13" i="4"/>
  <c r="A14" i="4"/>
  <c r="B14" i="4"/>
  <c r="C14" i="4"/>
  <c r="A15" i="4"/>
  <c r="B15" i="4"/>
  <c r="C15" i="4"/>
  <c r="A16" i="4"/>
  <c r="B16" i="4"/>
  <c r="C16" i="4"/>
  <c r="A17" i="4"/>
  <c r="B17" i="4"/>
  <c r="C17" i="4"/>
  <c r="A18" i="4"/>
  <c r="B18" i="4"/>
  <c r="C18" i="4"/>
  <c r="A19" i="4"/>
  <c r="B19" i="4"/>
  <c r="C19" i="4"/>
  <c r="A20" i="4"/>
  <c r="B20" i="4"/>
  <c r="C20" i="4"/>
  <c r="A21" i="4"/>
  <c r="B21" i="4"/>
  <c r="C21" i="4"/>
  <c r="A22" i="4"/>
  <c r="B22" i="4"/>
  <c r="C22" i="4"/>
  <c r="A23" i="4"/>
  <c r="B23" i="4"/>
  <c r="C23" i="4"/>
  <c r="A24" i="4"/>
  <c r="B24" i="4"/>
  <c r="C24" i="4"/>
  <c r="A25" i="4"/>
  <c r="B25" i="4"/>
  <c r="C25" i="4"/>
  <c r="A26" i="4"/>
  <c r="B26" i="4"/>
  <c r="C26" i="4"/>
  <c r="A27" i="4"/>
  <c r="B27" i="4"/>
  <c r="C27" i="4"/>
  <c r="A28" i="4"/>
  <c r="B28" i="4"/>
  <c r="C28" i="4"/>
  <c r="A29" i="4"/>
  <c r="B29" i="4"/>
  <c r="C29" i="4"/>
  <c r="A30" i="4"/>
  <c r="B30" i="4"/>
  <c r="C30" i="4"/>
  <c r="A31" i="4"/>
  <c r="B31" i="4"/>
  <c r="C31" i="4"/>
  <c r="A32" i="4"/>
  <c r="B32" i="4"/>
  <c r="C32" i="4"/>
  <c r="A33" i="4"/>
  <c r="B33" i="4"/>
  <c r="C33" i="4"/>
  <c r="A34" i="4"/>
  <c r="B34" i="4"/>
  <c r="C34" i="4"/>
  <c r="A35" i="4"/>
  <c r="B35" i="4"/>
  <c r="C35" i="4"/>
  <c r="A36" i="4"/>
  <c r="B36" i="4"/>
  <c r="C36" i="4"/>
  <c r="A37" i="4"/>
  <c r="B37" i="4"/>
  <c r="C37" i="4"/>
  <c r="A38" i="4"/>
  <c r="B38" i="4"/>
  <c r="C38" i="4"/>
  <c r="A39" i="4"/>
  <c r="B39" i="4"/>
  <c r="C39" i="4"/>
  <c r="A40" i="4"/>
  <c r="B40" i="4"/>
  <c r="C40" i="4"/>
  <c r="A41" i="4"/>
  <c r="B41" i="4"/>
  <c r="C41" i="4"/>
  <c r="A42" i="4"/>
  <c r="B42" i="4"/>
  <c r="C42" i="4"/>
  <c r="A43" i="4"/>
  <c r="B43" i="4"/>
  <c r="C43" i="4"/>
  <c r="C4" i="4"/>
  <c r="B4" i="4"/>
  <c r="A4" i="4"/>
  <c r="C28" i="1" s="1"/>
  <c r="A2" i="3"/>
  <c r="N31" i="1" s="1"/>
  <c r="M31" i="1" s="1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28" i="3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6" i="3"/>
  <c r="B37" i="3"/>
  <c r="B38" i="3"/>
  <c r="B40" i="3"/>
  <c r="B41" i="3"/>
  <c r="B2" i="3"/>
  <c r="B7" i="8"/>
  <c r="M3" i="1" s="1"/>
  <c r="O55" i="1"/>
  <c r="B10" i="8"/>
  <c r="B3" i="1" s="1"/>
  <c r="B4" i="8"/>
  <c r="P3" i="1" s="1"/>
  <c r="C20" i="1"/>
  <c r="B2" i="1"/>
  <c r="Z43" i="4"/>
  <c r="AA43" i="4" s="1"/>
  <c r="C23" i="1"/>
  <c r="B23" i="1" s="1"/>
  <c r="C24" i="1"/>
  <c r="C27" i="1"/>
  <c r="C32" i="1"/>
  <c r="B32" i="1" s="1"/>
  <c r="C14" i="1"/>
  <c r="B14" i="1" s="1"/>
  <c r="C9" i="1"/>
  <c r="N34" i="1"/>
  <c r="N10" i="1"/>
  <c r="C12" i="1"/>
  <c r="N28" i="1"/>
  <c r="N39" i="1"/>
  <c r="N37" i="1"/>
  <c r="M37" i="1" s="1"/>
  <c r="N13" i="1"/>
  <c r="N46" i="1"/>
  <c r="N22" i="1"/>
  <c r="N33" i="1"/>
  <c r="N9" i="1"/>
  <c r="C30" i="1"/>
  <c r="C10" i="1"/>
  <c r="C17" i="1"/>
  <c r="B17" i="1" s="1"/>
  <c r="N11" i="1"/>
  <c r="Z21" i="4"/>
  <c r="AA21" i="4" s="1"/>
  <c r="N47" i="1"/>
  <c r="Z35" i="4"/>
  <c r="AA35" i="4" s="1"/>
  <c r="AR2" i="3"/>
  <c r="AR41" i="3"/>
  <c r="AR33" i="3"/>
  <c r="AQ31" i="3"/>
  <c r="AC33" i="4" s="1"/>
  <c r="D33" i="10" s="1"/>
  <c r="AQ30" i="3"/>
  <c r="AR37" i="3"/>
  <c r="AR38" i="3"/>
  <c r="AQ38" i="3"/>
  <c r="AQ41" i="3"/>
  <c r="AC43" i="4" s="1"/>
  <c r="AQ40" i="3"/>
  <c r="AC42" i="4" s="1"/>
  <c r="D42" i="10" s="1"/>
  <c r="AQ39" i="3"/>
  <c r="AR36" i="3"/>
  <c r="AR35" i="3"/>
  <c r="AR34" i="3"/>
  <c r="AQ33" i="3"/>
  <c r="AQ32" i="3"/>
  <c r="AR31" i="3"/>
  <c r="AR30" i="3"/>
  <c r="AR29" i="3"/>
  <c r="AR8" i="3"/>
  <c r="AR7" i="3"/>
  <c r="AD9" i="4" s="1"/>
  <c r="AR6" i="3"/>
  <c r="AR5" i="3"/>
  <c r="AR4" i="3"/>
  <c r="AR3" i="3"/>
  <c r="AQ37" i="3"/>
  <c r="AQ29" i="3"/>
  <c r="AR40" i="3"/>
  <c r="AR32" i="3"/>
  <c r="AQ36" i="3"/>
  <c r="AQ35" i="3"/>
  <c r="AR39" i="3"/>
  <c r="AQ34" i="3"/>
  <c r="AC36" i="4" s="1"/>
  <c r="Z12" i="4"/>
  <c r="AA12" i="4" s="1"/>
  <c r="AD12" i="4" s="1"/>
  <c r="Z20" i="4"/>
  <c r="AA20" i="4"/>
  <c r="AD20" i="4" s="1"/>
  <c r="E31" i="10" s="1"/>
  <c r="G31" i="10" s="1"/>
  <c r="Z4" i="4"/>
  <c r="AA4" i="4" s="1"/>
  <c r="Z42" i="4"/>
  <c r="AA42" i="4" s="1"/>
  <c r="AD42" i="4" s="1"/>
  <c r="Z38" i="4"/>
  <c r="AA38" i="4" s="1"/>
  <c r="Z34" i="4"/>
  <c r="AC34" i="4" s="1"/>
  <c r="D34" i="10" s="1"/>
  <c r="Z30" i="4"/>
  <c r="AA30" i="4" s="1"/>
  <c r="AD30" i="4" s="1"/>
  <c r="Z40" i="4"/>
  <c r="AA40" i="4" s="1"/>
  <c r="AD40" i="4" s="1"/>
  <c r="Z39" i="4"/>
  <c r="AA39" i="4" s="1"/>
  <c r="AD39" i="4" s="1"/>
  <c r="Z36" i="4"/>
  <c r="AA36" i="4"/>
  <c r="AD36" i="4" s="1"/>
  <c r="Z32" i="4"/>
  <c r="AC32" i="4" s="1"/>
  <c r="Z31" i="4"/>
  <c r="AA31" i="4"/>
  <c r="AD31" i="4" s="1"/>
  <c r="Z28" i="4"/>
  <c r="AA28" i="4" s="1"/>
  <c r="AD28" i="4" s="1"/>
  <c r="Z27" i="4"/>
  <c r="AA27" i="4" s="1"/>
  <c r="AD27" i="4" s="1"/>
  <c r="Z26" i="4"/>
  <c r="AA26" i="4" s="1"/>
  <c r="AD26" i="4" s="1"/>
  <c r="Z25" i="4"/>
  <c r="AA25" i="4"/>
  <c r="AD25" i="4" s="1"/>
  <c r="Z24" i="4"/>
  <c r="AA24" i="4" s="1"/>
  <c r="AD24" i="4" s="1"/>
  <c r="Z22" i="4"/>
  <c r="AA22" i="4"/>
  <c r="AD22" i="4" s="1"/>
  <c r="Z19" i="4"/>
  <c r="AC19" i="4" s="1"/>
  <c r="Z18" i="4"/>
  <c r="AA18" i="4" s="1"/>
  <c r="AD18" i="4" s="1"/>
  <c r="Z17" i="4"/>
  <c r="AA17" i="4" s="1"/>
  <c r="Z16" i="4"/>
  <c r="AA16" i="4" s="1"/>
  <c r="AD16" i="4" s="1"/>
  <c r="Z14" i="4"/>
  <c r="AC14" i="4" s="1"/>
  <c r="Z11" i="4"/>
  <c r="AA11" i="4" s="1"/>
  <c r="AD11" i="4" s="1"/>
  <c r="Z10" i="4"/>
  <c r="AA10" i="4" s="1"/>
  <c r="Z9" i="4"/>
  <c r="AA9" i="4"/>
  <c r="Z8" i="4"/>
  <c r="AA8" i="4" s="1"/>
  <c r="AD8" i="4" s="1"/>
  <c r="Z6" i="4"/>
  <c r="AA6" i="4"/>
  <c r="AD6" i="4" s="1"/>
  <c r="Z5" i="4"/>
  <c r="AA5" i="4" s="1"/>
  <c r="AD5" i="4" s="1"/>
  <c r="Z13" i="4"/>
  <c r="AA13" i="4" s="1"/>
  <c r="AD13" i="4" s="1"/>
  <c r="Z23" i="4"/>
  <c r="AA23" i="4" s="1"/>
  <c r="AD23" i="4" s="1"/>
  <c r="Z41" i="4"/>
  <c r="AA41" i="4"/>
  <c r="AD41" i="4" s="1"/>
  <c r="Z33" i="4"/>
  <c r="AA33" i="4" s="1"/>
  <c r="Z15" i="4"/>
  <c r="AC15" i="4" s="1"/>
  <c r="D19" i="10" s="1"/>
  <c r="AA15" i="4"/>
  <c r="AD15" i="4" s="1"/>
  <c r="AF15" i="4" s="1"/>
  <c r="Z7" i="4"/>
  <c r="AA7" i="4" s="1"/>
  <c r="AD7" i="4" s="1"/>
  <c r="Z37" i="4"/>
  <c r="AA37" i="4" s="1"/>
  <c r="AD37" i="4" s="1"/>
  <c r="Z29" i="4"/>
  <c r="AA29" i="4" s="1"/>
  <c r="B34" i="1"/>
  <c r="AC35" i="4"/>
  <c r="D35" i="10" s="1"/>
  <c r="AC41" i="4"/>
  <c r="D41" i="10"/>
  <c r="AC31" i="4"/>
  <c r="D8" i="10" s="1"/>
  <c r="AQ6" i="3"/>
  <c r="AQ5" i="3"/>
  <c r="AC26" i="4"/>
  <c r="D24" i="10" s="1"/>
  <c r="AC25" i="4"/>
  <c r="D30" i="10" s="1"/>
  <c r="AC24" i="4"/>
  <c r="D28" i="10"/>
  <c r="AC22" i="4"/>
  <c r="D29" i="10" s="1"/>
  <c r="AC20" i="4"/>
  <c r="D31" i="10" s="1"/>
  <c r="AC18" i="4"/>
  <c r="D13" i="10"/>
  <c r="AC16" i="4"/>
  <c r="D27" i="10" s="1"/>
  <c r="AC13" i="4"/>
  <c r="D18" i="10"/>
  <c r="AC12" i="4"/>
  <c r="D15" i="10" s="1"/>
  <c r="AQ8" i="3"/>
  <c r="AC10" i="4"/>
  <c r="AQ7" i="3"/>
  <c r="AC9" i="4" s="1"/>
  <c r="D14" i="10" s="1"/>
  <c r="AQ4" i="3"/>
  <c r="AC6" i="4" s="1"/>
  <c r="AQ3" i="3"/>
  <c r="AQ2" i="3"/>
  <c r="AC17" i="4"/>
  <c r="D25" i="10" s="1"/>
  <c r="M10" i="1"/>
  <c r="M34" i="1"/>
  <c r="M28" i="1"/>
  <c r="B28" i="1"/>
  <c r="B24" i="1"/>
  <c r="B27" i="1"/>
  <c r="B30" i="1"/>
  <c r="B12" i="1"/>
  <c r="M22" i="1"/>
  <c r="B20" i="1"/>
  <c r="M39" i="1"/>
  <c r="B9" i="1"/>
  <c r="M33" i="1"/>
  <c r="M46" i="1"/>
  <c r="B10" i="1"/>
  <c r="M9" i="1"/>
  <c r="M13" i="1"/>
  <c r="M11" i="1"/>
  <c r="E30" i="10" l="1"/>
  <c r="G30" i="10" s="1"/>
  <c r="AF25" i="4"/>
  <c r="AF9" i="4"/>
  <c r="E14" i="10"/>
  <c r="G14" i="10" s="1"/>
  <c r="AC8" i="4"/>
  <c r="D21" i="10" s="1"/>
  <c r="AD33" i="4"/>
  <c r="E33" i="10" s="1"/>
  <c r="G33" i="10" s="1"/>
  <c r="AA34" i="4"/>
  <c r="AD34" i="4" s="1"/>
  <c r="AC4" i="4"/>
  <c r="K43" i="1" s="1"/>
  <c r="AC40" i="4"/>
  <c r="D40" i="10" s="1"/>
  <c r="AD29" i="4"/>
  <c r="AD17" i="4"/>
  <c r="AD38" i="4"/>
  <c r="AD35" i="4"/>
  <c r="E35" i="10" s="1"/>
  <c r="G35" i="10" s="1"/>
  <c r="AD43" i="4"/>
  <c r="E43" i="10" s="1"/>
  <c r="G43" i="10" s="1"/>
  <c r="AC27" i="4"/>
  <c r="D23" i="10" s="1"/>
  <c r="AC37" i="4"/>
  <c r="D37" i="10" s="1"/>
  <c r="AC11" i="4"/>
  <c r="D11" i="10" s="1"/>
  <c r="AD10" i="4"/>
  <c r="AD21" i="4"/>
  <c r="E20" i="10" s="1"/>
  <c r="G20" i="10" s="1"/>
  <c r="AC5" i="4"/>
  <c r="D7" i="10" s="1"/>
  <c r="AC28" i="4"/>
  <c r="D10" i="10" s="1"/>
  <c r="AD4" i="4"/>
  <c r="E9" i="10" s="1"/>
  <c r="G9" i="10" s="1"/>
  <c r="E40" i="10"/>
  <c r="G40" i="10" s="1"/>
  <c r="AF40" i="4"/>
  <c r="AF5" i="4"/>
  <c r="E7" i="10"/>
  <c r="G7" i="10" s="1"/>
  <c r="E29" i="10"/>
  <c r="G29" i="10" s="1"/>
  <c r="AF22" i="4"/>
  <c r="D16" i="10"/>
  <c r="E16" i="10"/>
  <c r="G16" i="10" s="1"/>
  <c r="AF6" i="4"/>
  <c r="D12" i="10"/>
  <c r="E8" i="10"/>
  <c r="G8" i="10" s="1"/>
  <c r="AF31" i="4"/>
  <c r="E17" i="10"/>
  <c r="G17" i="10" s="1"/>
  <c r="AF30" i="4"/>
  <c r="AF33" i="4"/>
  <c r="E27" i="10"/>
  <c r="G27" i="10" s="1"/>
  <c r="AF16" i="4"/>
  <c r="E28" i="10"/>
  <c r="G28" i="10" s="1"/>
  <c r="AF24" i="4"/>
  <c r="E34" i="10"/>
  <c r="G34" i="10" s="1"/>
  <c r="AF34" i="4"/>
  <c r="AF12" i="4"/>
  <c r="E15" i="10"/>
  <c r="G15" i="10" s="1"/>
  <c r="E22" i="10"/>
  <c r="G22" i="10" s="1"/>
  <c r="AF7" i="4"/>
  <c r="E41" i="10"/>
  <c r="G41" i="10" s="1"/>
  <c r="AF41" i="4"/>
  <c r="E5" i="10"/>
  <c r="G5" i="10" s="1"/>
  <c r="AF29" i="4"/>
  <c r="E25" i="10"/>
  <c r="G25" i="10" s="1"/>
  <c r="AF17" i="4"/>
  <c r="E36" i="10"/>
  <c r="G36" i="10" s="1"/>
  <c r="AF36" i="4"/>
  <c r="AF38" i="4"/>
  <c r="E38" i="10"/>
  <c r="G38" i="10" s="1"/>
  <c r="AF35" i="4"/>
  <c r="AF43" i="4"/>
  <c r="D6" i="10"/>
  <c r="AF4" i="4"/>
  <c r="B47" i="1" s="1"/>
  <c r="D43" i="1"/>
  <c r="E10" i="10"/>
  <c r="G10" i="10" s="1"/>
  <c r="AF28" i="4"/>
  <c r="AF8" i="4"/>
  <c r="E21" i="10"/>
  <c r="G21" i="10" s="1"/>
  <c r="D32" i="10"/>
  <c r="D36" i="10"/>
  <c r="D43" i="10"/>
  <c r="E37" i="10"/>
  <c r="G37" i="10" s="1"/>
  <c r="AF37" i="4"/>
  <c r="E4" i="10"/>
  <c r="G4" i="10" s="1"/>
  <c r="AF23" i="4"/>
  <c r="E13" i="10"/>
  <c r="G13" i="10" s="1"/>
  <c r="AF18" i="4"/>
  <c r="E24" i="10"/>
  <c r="G24" i="10" s="1"/>
  <c r="AF26" i="4"/>
  <c r="E42" i="10"/>
  <c r="G42" i="10" s="1"/>
  <c r="AF42" i="4"/>
  <c r="AF13" i="4"/>
  <c r="E18" i="10"/>
  <c r="G18" i="10" s="1"/>
  <c r="E26" i="10"/>
  <c r="G26" i="10" s="1"/>
  <c r="AF10" i="4"/>
  <c r="E23" i="10"/>
  <c r="G23" i="10" s="1"/>
  <c r="AF27" i="4"/>
  <c r="AF39" i="4"/>
  <c r="E39" i="10"/>
  <c r="G39" i="10" s="1"/>
  <c r="AF21" i="4"/>
  <c r="AF11" i="4"/>
  <c r="E11" i="10"/>
  <c r="G11" i="10" s="1"/>
  <c r="AC7" i="4"/>
  <c r="AE26" i="4" s="1"/>
  <c r="F24" i="10" s="1"/>
  <c r="E19" i="10"/>
  <c r="G19" i="10" s="1"/>
  <c r="AC21" i="4"/>
  <c r="N19" i="1"/>
  <c r="M19" i="1" s="1"/>
  <c r="N17" i="1"/>
  <c r="M17" i="1" s="1"/>
  <c r="N30" i="1"/>
  <c r="M30" i="1" s="1"/>
  <c r="N21" i="1"/>
  <c r="M21" i="1" s="1"/>
  <c r="N12" i="1"/>
  <c r="M12" i="1" s="1"/>
  <c r="N18" i="1"/>
  <c r="M18" i="1" s="1"/>
  <c r="N8" i="1"/>
  <c r="M8" i="1" s="1"/>
  <c r="B41" i="1"/>
  <c r="M47" i="1"/>
  <c r="D26" i="10"/>
  <c r="AC23" i="4"/>
  <c r="AC30" i="4"/>
  <c r="AA14" i="4"/>
  <c r="AD14" i="4" s="1"/>
  <c r="AA19" i="4"/>
  <c r="AD19" i="4" s="1"/>
  <c r="AA32" i="4"/>
  <c r="AD32" i="4" s="1"/>
  <c r="N27" i="1"/>
  <c r="M27" i="1" s="1"/>
  <c r="N25" i="1"/>
  <c r="M25" i="1" s="1"/>
  <c r="N38" i="1"/>
  <c r="M38" i="1" s="1"/>
  <c r="N29" i="1"/>
  <c r="M29" i="1" s="1"/>
  <c r="N20" i="1"/>
  <c r="M20" i="1" s="1"/>
  <c r="N26" i="1"/>
  <c r="M26" i="1" s="1"/>
  <c r="C33" i="1"/>
  <c r="B33" i="1" s="1"/>
  <c r="K38" i="1"/>
  <c r="B38" i="1"/>
  <c r="N45" i="1"/>
  <c r="M45" i="1" s="1"/>
  <c r="N42" i="1"/>
  <c r="M42" i="1" s="1"/>
  <c r="D38" i="1"/>
  <c r="AF20" i="4"/>
  <c r="N41" i="1"/>
  <c r="M41" i="1" s="1"/>
  <c r="N16" i="1"/>
  <c r="M16" i="1" s="1"/>
  <c r="O47" i="1"/>
  <c r="N36" i="1"/>
  <c r="M36" i="1" s="1"/>
  <c r="AC38" i="4"/>
  <c r="N35" i="1"/>
  <c r="M35" i="1" s="1"/>
  <c r="C19" i="1"/>
  <c r="B19" i="1" s="1"/>
  <c r="C13" i="1"/>
  <c r="B13" i="1" s="1"/>
  <c r="N24" i="1"/>
  <c r="M24" i="1" s="1"/>
  <c r="N15" i="1"/>
  <c r="M15" i="1" s="1"/>
  <c r="N44" i="1"/>
  <c r="M44" i="1" s="1"/>
  <c r="C16" i="1"/>
  <c r="B16" i="1" s="1"/>
  <c r="C26" i="1"/>
  <c r="B26" i="1" s="1"/>
  <c r="C21" i="1"/>
  <c r="B21" i="1" s="1"/>
  <c r="AC29" i="4"/>
  <c r="AC39" i="4"/>
  <c r="C11" i="1"/>
  <c r="B11" i="1" s="1"/>
  <c r="N43" i="1"/>
  <c r="M43" i="1" s="1"/>
  <c r="N32" i="1"/>
  <c r="M32" i="1" s="1"/>
  <c r="N23" i="1"/>
  <c r="M23" i="1" s="1"/>
  <c r="C31" i="1"/>
  <c r="B31" i="1" s="1"/>
  <c r="C18" i="1"/>
  <c r="B18" i="1" s="1"/>
  <c r="C25" i="1"/>
  <c r="B25" i="1" s="1"/>
  <c r="B45" i="1"/>
  <c r="N14" i="1"/>
  <c r="M14" i="1" s="1"/>
  <c r="N40" i="1"/>
  <c r="M40" i="1" s="1"/>
  <c r="AE28" i="4" l="1"/>
  <c r="F10" i="10" s="1"/>
  <c r="AE31" i="4"/>
  <c r="F8" i="10" s="1"/>
  <c r="D9" i="10"/>
  <c r="AE33" i="4"/>
  <c r="F33" i="10" s="1"/>
  <c r="AE11" i="4"/>
  <c r="F11" i="10" s="1"/>
  <c r="AE6" i="4"/>
  <c r="F16" i="10" s="1"/>
  <c r="D4" i="10"/>
  <c r="AE23" i="4"/>
  <c r="F4" i="10" s="1"/>
  <c r="D22" i="10"/>
  <c r="AE35" i="4"/>
  <c r="F35" i="10" s="1"/>
  <c r="AE17" i="4"/>
  <c r="F25" i="10" s="1"/>
  <c r="AE34" i="4"/>
  <c r="F34" i="10" s="1"/>
  <c r="AE7" i="4"/>
  <c r="F22" i="10" s="1"/>
  <c r="AE12" i="4"/>
  <c r="F15" i="10" s="1"/>
  <c r="AE42" i="4"/>
  <c r="F42" i="10" s="1"/>
  <c r="AE24" i="4"/>
  <c r="F28" i="10" s="1"/>
  <c r="AE40" i="4"/>
  <c r="F40" i="10" s="1"/>
  <c r="AE43" i="4"/>
  <c r="F43" i="10" s="1"/>
  <c r="AE25" i="4"/>
  <c r="F30" i="10" s="1"/>
  <c r="AE8" i="4"/>
  <c r="F21" i="10" s="1"/>
  <c r="AE29" i="4"/>
  <c r="F5" i="10" s="1"/>
  <c r="D5" i="10"/>
  <c r="AE36" i="4"/>
  <c r="F36" i="10" s="1"/>
  <c r="AE10" i="4"/>
  <c r="F26" i="10" s="1"/>
  <c r="AE14" i="4"/>
  <c r="F12" i="10" s="1"/>
  <c r="AE27" i="4"/>
  <c r="F23" i="10" s="1"/>
  <c r="AE22" i="4"/>
  <c r="F29" i="10" s="1"/>
  <c r="E32" i="10"/>
  <c r="G32" i="10" s="1"/>
  <c r="AF32" i="4"/>
  <c r="AE9" i="4"/>
  <c r="F14" i="10" s="1"/>
  <c r="AE41" i="4"/>
  <c r="F41" i="10" s="1"/>
  <c r="AE15" i="4"/>
  <c r="F19" i="10" s="1"/>
  <c r="AE5" i="4"/>
  <c r="F7" i="10" s="1"/>
  <c r="D39" i="10"/>
  <c r="AE39" i="4"/>
  <c r="F39" i="10" s="1"/>
  <c r="AE38" i="4"/>
  <c r="F38" i="10" s="1"/>
  <c r="D38" i="10"/>
  <c r="AE32" i="4"/>
  <c r="F32" i="10" s="1"/>
  <c r="AE19" i="4"/>
  <c r="F6" i="10" s="1"/>
  <c r="AE4" i="4"/>
  <c r="AE18" i="4"/>
  <c r="F13" i="10" s="1"/>
  <c r="AE30" i="4"/>
  <c r="F17" i="10" s="1"/>
  <c r="D17" i="10"/>
  <c r="AE16" i="4"/>
  <c r="F27" i="10" s="1"/>
  <c r="AF19" i="4"/>
  <c r="E6" i="10"/>
  <c r="G6" i="10" s="1"/>
  <c r="AE37" i="4"/>
  <c r="F37" i="10" s="1"/>
  <c r="E12" i="10"/>
  <c r="G12" i="10" s="1"/>
  <c r="AF14" i="4"/>
  <c r="D20" i="10"/>
  <c r="AE21" i="4"/>
  <c r="F20" i="10" s="1"/>
  <c r="AE20" i="4"/>
  <c r="F31" i="10" s="1"/>
  <c r="AE13" i="4"/>
  <c r="F18" i="10" s="1"/>
  <c r="B43" i="1" l="1"/>
  <c r="F9" i="10"/>
</calcChain>
</file>

<file path=xl/sharedStrings.xml><?xml version="1.0" encoding="utf-8"?>
<sst xmlns="http://schemas.openxmlformats.org/spreadsheetml/2006/main" count="4479" uniqueCount="3473">
  <si>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</si>
  <si>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</si>
  <si>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</si>
  <si>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</si>
  <si>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</si>
  <si>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</si>
  <si>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>علم التجويد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</si>
  <si>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</si>
  <si>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</si>
  <si>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</si>
  <si>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</si>
  <si>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</si>
  <si>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</si>
  <si>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</si>
  <si>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</si>
  <si>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</si>
  <si>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</si>
  <si>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</si>
  <si>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</si>
  <si>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</si>
  <si>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</si>
  <si>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</si>
  <si>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</si>
  <si>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</si>
  <si>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</si>
  <si>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</si>
  <si>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</si>
  <si>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</si>
  <si>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</si>
  <si>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</si>
  <si>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</si>
  <si>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</si>
  <si>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</si>
  <si>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</si>
  <si>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</si>
  <si>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</si>
  <si>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</si>
  <si>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</si>
  <si>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</si>
  <si>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</si>
  <si>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</si>
  <si>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</si>
  <si>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</si>
  <si>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</si>
  <si>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</si>
  <si>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</si>
  <si>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</si>
  <si>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</si>
  <si>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</si>
  <si>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</si>
  <si>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</si>
  <si>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</si>
  <si>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</si>
  <si>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</si>
  <si>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</si>
  <si>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</si>
  <si>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</si>
  <si>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</si>
  <si>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التوحيد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</si>
  <si>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</si>
  <si>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</si>
  <si>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</si>
  <si>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</si>
  <si>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</si>
  <si>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</si>
  <si>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</si>
  <si>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المنطق</t>
  </si>
  <si>
    <t>تاريخ ادب اللغة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</si>
  <si>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</si>
  <si>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</si>
  <si>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</si>
  <si>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</si>
  <si>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</si>
  <si>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</si>
  <si>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</si>
  <si>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</si>
  <si>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</si>
  <si>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</si>
  <si>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</si>
  <si>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</si>
  <si>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TIK</t>
  </si>
  <si>
    <t>AKMAL FIKRI</t>
  </si>
  <si>
    <t>ARYA NIGARA</t>
  </si>
  <si>
    <t>DERIS ALFHAT REZAL</t>
  </si>
  <si>
    <t>FADLI HAFID PRASETYO</t>
  </si>
  <si>
    <t>RIZALDI</t>
  </si>
  <si>
    <t>No</t>
  </si>
  <si>
    <t>التربية والعملية</t>
  </si>
  <si>
    <t>Sjrh. Umum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</si>
  <si>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</si>
  <si>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</si>
  <si>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</si>
  <si>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</si>
  <si>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</si>
  <si>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</si>
  <si>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</si>
  <si>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</si>
  <si>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</si>
  <si>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</si>
  <si>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</si>
  <si>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</si>
  <si>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</si>
  <si>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</si>
  <si>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</si>
  <si>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</si>
  <si>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</si>
  <si>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</si>
  <si>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</si>
  <si>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</si>
  <si>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>محمد رضوان رفالدي</t>
  </si>
  <si>
    <t xml:space="preserve"> </t>
  </si>
  <si>
    <t>الدرجة الكبرى ٨, الدرجة الصغرى ٣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</si>
  <si>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</si>
  <si>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</si>
  <si>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</si>
  <si>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</si>
  <si>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</si>
  <si>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</si>
  <si>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</si>
  <si>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</si>
  <si>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</si>
  <si>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</si>
  <si>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</si>
  <si>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</si>
  <si>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</si>
  <si>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</si>
  <si>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</si>
  <si>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</si>
  <si>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</si>
  <si>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</si>
  <si>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</si>
  <si>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</si>
  <si>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</si>
  <si>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</si>
  <si>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</si>
  <si>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</si>
  <si>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</si>
  <si>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</si>
  <si>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</si>
  <si>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</si>
  <si>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</si>
  <si>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</si>
  <si>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</si>
  <si>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</si>
  <si>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</si>
  <si>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</si>
  <si>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</si>
  <si>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</si>
  <si>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</si>
  <si>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</si>
  <si>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</si>
  <si>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</si>
  <si>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</si>
  <si>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</si>
  <si>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</si>
  <si>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</si>
  <si>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</si>
  <si>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</si>
  <si>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</si>
  <si>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</si>
  <si>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</si>
  <si>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</si>
  <si>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</si>
  <si>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</si>
  <si>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</si>
  <si>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</si>
  <si>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</si>
  <si>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</si>
  <si>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</si>
  <si>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 xml:space="preserve">الثاني ج للبنين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</si>
  <si>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</si>
  <si>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</si>
  <si>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</si>
  <si>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</si>
  <si>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</si>
  <si>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</si>
  <si>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</si>
  <si>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</si>
  <si>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</si>
  <si>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</si>
  <si>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</si>
  <si>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</si>
  <si>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</si>
  <si>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الاول</t>
  </si>
  <si>
    <t>٢٠٢١ - ٢٠٢٢</t>
  </si>
  <si>
    <t>١٤٤٢ - ١٤٤٣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</si>
  <si>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</si>
  <si>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</si>
  <si>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</si>
  <si>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</si>
  <si>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</si>
  <si>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</si>
  <si>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</si>
  <si>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</si>
  <si>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</si>
  <si>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</si>
  <si>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</si>
  <si>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</si>
  <si>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-</t>
  </si>
  <si>
    <t>Reading Comperhension</t>
  </si>
  <si>
    <t>Reading Pronunciation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</si>
  <si>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</si>
  <si>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</si>
  <si>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</si>
  <si>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</si>
  <si>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</si>
  <si>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</si>
  <si>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</si>
  <si>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</si>
  <si>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</si>
  <si>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</si>
  <si>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</si>
  <si>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</si>
  <si>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</si>
  <si>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</si>
  <si>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</si>
  <si>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</si>
  <si>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</si>
  <si>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</si>
  <si>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</si>
  <si>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</si>
  <si>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</si>
  <si>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</si>
  <si>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</si>
  <si>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</si>
  <si>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</si>
  <si>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</si>
  <si>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</si>
  <si>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</si>
  <si>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</si>
  <si>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</si>
  <si>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</si>
  <si>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</si>
  <si>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</si>
  <si>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</si>
  <si>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</si>
  <si>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</si>
  <si>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</si>
  <si>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</si>
  <si>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</si>
  <si>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</si>
  <si>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</si>
  <si>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</si>
  <si>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</si>
  <si>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</si>
  <si>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</si>
  <si>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</si>
  <si>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</si>
  <si>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</si>
  <si>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</si>
  <si>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</si>
  <si>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</si>
  <si>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</si>
  <si>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</si>
  <si>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</si>
  <si>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</si>
  <si>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</si>
  <si>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</si>
  <si>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</si>
  <si>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</si>
  <si>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</si>
  <si>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</si>
  <si>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</si>
  <si>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</si>
  <si>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</si>
  <si>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</si>
  <si>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</si>
  <si>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</si>
  <si>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</si>
  <si>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</si>
  <si>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</si>
  <si>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</si>
  <si>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</si>
  <si>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</si>
  <si>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</si>
  <si>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</si>
  <si>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</si>
  <si>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</si>
  <si>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</si>
  <si>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</si>
  <si>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</si>
  <si>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</si>
  <si>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</si>
  <si>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</si>
  <si>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</si>
  <si>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</si>
  <si>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</si>
  <si>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Reading Comp</t>
  </si>
  <si>
    <t>Reading Pronun</t>
  </si>
  <si>
    <t>التجويد</t>
  </si>
  <si>
    <t>Jumlah Materi Ujian Syafahi</t>
  </si>
  <si>
    <t>Yang Dinput Nilainya</t>
  </si>
  <si>
    <t>( Untuk Pembagian Nilai Rata-Rata )</t>
  </si>
  <si>
    <t>١٢من جمادى الأول سنة ١٤٤٣ ه</t>
  </si>
  <si>
    <t xml:space="preserve">  ١٧من ديسمبر سنة ٢٠٢١ م</t>
  </si>
  <si>
    <t>الأستاذ احمد مهيمن الماجستير</t>
  </si>
  <si>
    <t xml:space="preserve"> ممارسة الصلاة</t>
  </si>
  <si>
    <t>(  __________________________________)</t>
  </si>
  <si>
    <t xml:space="preserve">Penguji, </t>
  </si>
  <si>
    <t>Serang, ____________________ 2021</t>
  </si>
  <si>
    <t>YENNI</t>
  </si>
  <si>
    <t>1556</t>
  </si>
  <si>
    <t>SYARIFAH FAUZIAH</t>
  </si>
  <si>
    <t>1555</t>
  </si>
  <si>
    <t>SITI WASITOH</t>
  </si>
  <si>
    <t>1554</t>
  </si>
  <si>
    <t>SITI SUHERNI</t>
  </si>
  <si>
    <t>1553</t>
  </si>
  <si>
    <t>SITI NUR AISYAH FITRIYANI</t>
  </si>
  <si>
    <t>1552</t>
  </si>
  <si>
    <t>SITI NAZWA MELINDA</t>
  </si>
  <si>
    <t>1551</t>
  </si>
  <si>
    <t>SITI MASULLIYAH</t>
  </si>
  <si>
    <t>1550</t>
  </si>
  <si>
    <t>SITI MARYAM</t>
  </si>
  <si>
    <t>1549</t>
  </si>
  <si>
    <t>SHIFA SALSABILLAH</t>
  </si>
  <si>
    <t>1548</t>
  </si>
  <si>
    <t>SHABILLA PUTRI HANDAYANI</t>
  </si>
  <si>
    <t>1547</t>
  </si>
  <si>
    <t>SEPTI AMALIAH</t>
  </si>
  <si>
    <t>1546</t>
  </si>
  <si>
    <t>RIZKA AFSARY BATUBARA</t>
  </si>
  <si>
    <t>1545</t>
  </si>
  <si>
    <t>RINI YULIANI</t>
  </si>
  <si>
    <t>1544</t>
  </si>
  <si>
    <t>RESTHY RISNAWATI</t>
  </si>
  <si>
    <t>1543</t>
  </si>
  <si>
    <t>OPIYANTI</t>
  </si>
  <si>
    <t>1542</t>
  </si>
  <si>
    <t>NIDA URROHMAH</t>
  </si>
  <si>
    <t>1541</t>
  </si>
  <si>
    <t>MEISAROH</t>
  </si>
  <si>
    <t>1540</t>
  </si>
  <si>
    <t>MARDIANA</t>
  </si>
  <si>
    <t>1539</t>
  </si>
  <si>
    <t>LILI KOESNETI PUJI ASTUTI</t>
  </si>
  <si>
    <t>1538</t>
  </si>
  <si>
    <t>IKA ADDISINTIYA</t>
  </si>
  <si>
    <t>1537</t>
  </si>
  <si>
    <t>IIN MASRUROH</t>
  </si>
  <si>
    <t>1536</t>
  </si>
  <si>
    <t>FEBRIYANI SORAYA</t>
  </si>
  <si>
    <t>1535</t>
  </si>
  <si>
    <t>FEBI NUR AZIZAH ZAIN</t>
  </si>
  <si>
    <t>1534</t>
  </si>
  <si>
    <t>FAHMA ADZKIA</t>
  </si>
  <si>
    <t>1533</t>
  </si>
  <si>
    <t>ELVINA YENDRA MARYAM</t>
  </si>
  <si>
    <t>1532</t>
  </si>
  <si>
    <t>DWI OKTAVIANI</t>
  </si>
  <si>
    <t>1531</t>
  </si>
  <si>
    <t>DESWINTA AMANDA PUTRI</t>
  </si>
  <si>
    <t>1530</t>
  </si>
  <si>
    <t>CHIKAL BILQIS RAMADANIY</t>
  </si>
  <si>
    <t>1529</t>
  </si>
  <si>
    <t>BELLA ROSADI</t>
  </si>
  <si>
    <t>1528</t>
  </si>
  <si>
    <t>AURORA OKTAVIA CAHYANINGTIAS</t>
  </si>
  <si>
    <t>1527</t>
  </si>
  <si>
    <t>ANGGUN ANGGRAENI</t>
  </si>
  <si>
    <t>1526</t>
  </si>
  <si>
    <t>ANASTASYA FATIMA AZZAHRA</t>
  </si>
  <si>
    <t>1525</t>
  </si>
  <si>
    <t>ALDA FITRI YENI</t>
  </si>
  <si>
    <t>1524</t>
  </si>
  <si>
    <t>UJIAN</t>
  </si>
  <si>
    <t>URUT</t>
  </si>
  <si>
    <t>KET.</t>
  </si>
  <si>
    <t>JUMLAH</t>
  </si>
  <si>
    <t>MATERI</t>
  </si>
  <si>
    <t>NAMA PESERTA</t>
  </si>
  <si>
    <t>NO</t>
  </si>
  <si>
    <t xml:space="preserve">                             4. _____________________    5. _____________________  6. _____________________</t>
  </si>
  <si>
    <t xml:space="preserve">          MATERI : 1. _____________________    2. _____________________  3. _____________________</t>
  </si>
  <si>
    <t xml:space="preserve">          PENGUJI : _________________________________    PELAJARAN: ____________________________</t>
  </si>
  <si>
    <t>KELAS 6C PEREMPUAN</t>
  </si>
  <si>
    <t>TAHUN PELAJARAN 2021/2022</t>
  </si>
  <si>
    <t>PONDOK PESANTREN DAARUL FALAH</t>
  </si>
  <si>
    <t xml:space="preserve">DAFTAR NILAI PESERTA UJIAN  SYAFAHI  SEMESTER GASAL </t>
  </si>
  <si>
    <t>ZAHWA ADINDA NURUL FITRI</t>
  </si>
  <si>
    <t>1523</t>
  </si>
  <si>
    <t>ZAHRA NUR AZKIA</t>
  </si>
  <si>
    <t>1522</t>
  </si>
  <si>
    <t>SYIFAH FAUZIAH</t>
  </si>
  <si>
    <t>1521</t>
  </si>
  <si>
    <t>SOPPA NAPISAH</t>
  </si>
  <si>
    <t>1520</t>
  </si>
  <si>
    <t>SITI NUR MASDIANTI</t>
  </si>
  <si>
    <t>1519</t>
  </si>
  <si>
    <t>SITI MARISA</t>
  </si>
  <si>
    <t>1518</t>
  </si>
  <si>
    <t>SITI HANA AWALIYAH</t>
  </si>
  <si>
    <t>1517</t>
  </si>
  <si>
    <t>SITI ALISAH</t>
  </si>
  <si>
    <t>1516</t>
  </si>
  <si>
    <t>SALSABILLA NURIL ADHA</t>
  </si>
  <si>
    <t>1515</t>
  </si>
  <si>
    <t>RIKA ANGGRAENI</t>
  </si>
  <si>
    <t>1514</t>
  </si>
  <si>
    <t>PUSPITA WULANDARI</t>
  </si>
  <si>
    <t>1513</t>
  </si>
  <si>
    <t>NURMA YUNITA</t>
  </si>
  <si>
    <t>1512</t>
  </si>
  <si>
    <t>NOVENTY AULYA WULAN</t>
  </si>
  <si>
    <t>1511</t>
  </si>
  <si>
    <t>NOVA ANGGRIYANI</t>
  </si>
  <si>
    <t>1510</t>
  </si>
  <si>
    <t>NIDA NABILA ROMDONA</t>
  </si>
  <si>
    <t>1509</t>
  </si>
  <si>
    <t>NIA TSANI ROHMAWATI</t>
  </si>
  <si>
    <t>1508</t>
  </si>
  <si>
    <t>NADIRA ZAHRAWANI</t>
  </si>
  <si>
    <t>1507</t>
  </si>
  <si>
    <t>MUHIBBATUSSANIYAH</t>
  </si>
  <si>
    <t>1506</t>
  </si>
  <si>
    <t>MARISKA CHITA FITRIANA</t>
  </si>
  <si>
    <t>1505</t>
  </si>
  <si>
    <t>LINTANG LASKA SALSABILA</t>
  </si>
  <si>
    <t>1504</t>
  </si>
  <si>
    <t>KEISYA NAILA MUDRIKA</t>
  </si>
  <si>
    <t>1503</t>
  </si>
  <si>
    <t>IVI SYAFIRA</t>
  </si>
  <si>
    <t>1502</t>
  </si>
  <si>
    <t>IIS SHALEHA</t>
  </si>
  <si>
    <t>1501</t>
  </si>
  <si>
    <t>GAVRILLA OKTAVIA</t>
  </si>
  <si>
    <t>1500</t>
  </si>
  <si>
    <t>ELVIRA YENDRA MARYAM</t>
  </si>
  <si>
    <t>1499</t>
  </si>
  <si>
    <t>ELSA ISTIANA ANGGRAENI</t>
  </si>
  <si>
    <t>1498</t>
  </si>
  <si>
    <t>EKI ZAKIYAH</t>
  </si>
  <si>
    <t>1497</t>
  </si>
  <si>
    <t>DINI ANDINI HIDAYAH</t>
  </si>
  <si>
    <t>1496</t>
  </si>
  <si>
    <t>DESTI NUR ANANDA</t>
  </si>
  <si>
    <t>1495</t>
  </si>
  <si>
    <t>BUNGA TANZANI</t>
  </si>
  <si>
    <t>1494</t>
  </si>
  <si>
    <t>AZZURA AYU SRI LESTARI</t>
  </si>
  <si>
    <t>1493</t>
  </si>
  <si>
    <t>AZAHRA KAYLA  WASTI</t>
  </si>
  <si>
    <t>1492</t>
  </si>
  <si>
    <t>KELAS 6B PEREMPUAN</t>
  </si>
  <si>
    <t>ZANZA AULIA AGUSTINE PRIYONO</t>
  </si>
  <si>
    <t>1491</t>
  </si>
  <si>
    <t>YANA SYAFRY ALIYA</t>
  </si>
  <si>
    <t>1490</t>
  </si>
  <si>
    <t>WULAN RAHMAWATI</t>
  </si>
  <si>
    <t>1489</t>
  </si>
  <si>
    <t>WIDIYA AMELIA HIBATULLAH</t>
  </si>
  <si>
    <t>1488</t>
  </si>
  <si>
    <t>TRIA CAHYA NINGSIH</t>
  </si>
  <si>
    <t>1487</t>
  </si>
  <si>
    <t>SYIFA CAHYA FITRIA</t>
  </si>
  <si>
    <t>1486</t>
  </si>
  <si>
    <t>SILVA AYU SAMILAH</t>
  </si>
  <si>
    <t>1485</t>
  </si>
  <si>
    <t>RISKA OKTAVIANI</t>
  </si>
  <si>
    <t>1484</t>
  </si>
  <si>
    <t>RINI NUR HASANAH</t>
  </si>
  <si>
    <t>1483</t>
  </si>
  <si>
    <t>RIKA LINUIH AMSA</t>
  </si>
  <si>
    <t>1482</t>
  </si>
  <si>
    <t>RENITA TIARA RAMADHANI</t>
  </si>
  <si>
    <t>1481</t>
  </si>
  <si>
    <t>RADEN AYU PATRICIA FATIMA</t>
  </si>
  <si>
    <t>1480</t>
  </si>
  <si>
    <t>PUTRI NUR HARDIANTI</t>
  </si>
  <si>
    <t>1479</t>
  </si>
  <si>
    <t>NURUL MAULIDINA</t>
  </si>
  <si>
    <t>1478</t>
  </si>
  <si>
    <t>NURUL HAFIZAH</t>
  </si>
  <si>
    <t>1477</t>
  </si>
  <si>
    <t>NURUL FARHAH</t>
  </si>
  <si>
    <t>1476</t>
  </si>
  <si>
    <t>NURUL FADILLAH</t>
  </si>
  <si>
    <t>1475</t>
  </si>
  <si>
    <t>NUR HALIZA</t>
  </si>
  <si>
    <t>1474</t>
  </si>
  <si>
    <t>MALIKA ZAHRA SALSABILA</t>
  </si>
  <si>
    <t>1473</t>
  </si>
  <si>
    <t>KAYLA CAHYA EVIORINA</t>
  </si>
  <si>
    <t>1472</t>
  </si>
  <si>
    <t>KARINA VIA CHAIRUNISA</t>
  </si>
  <si>
    <t>1471</t>
  </si>
  <si>
    <t>INTAN FEBRI WULANDARI</t>
  </si>
  <si>
    <t>1470</t>
  </si>
  <si>
    <t>HANA NABILAH ZALFA AHIRAH</t>
  </si>
  <si>
    <t>1469</t>
  </si>
  <si>
    <t>HANA FITRIANI</t>
  </si>
  <si>
    <t>1468</t>
  </si>
  <si>
    <t>GITA ANGGRAENI</t>
  </si>
  <si>
    <t>1467</t>
  </si>
  <si>
    <t>FIRDA ZAHROTUL FADILAH</t>
  </si>
  <si>
    <t>1466</t>
  </si>
  <si>
    <t>FEBRIANA EKA DAMAYANTI</t>
  </si>
  <si>
    <t>1465</t>
  </si>
  <si>
    <t>EVIE RUSNIA</t>
  </si>
  <si>
    <t>1464</t>
  </si>
  <si>
    <t>DWIANAPUTRI SIANTURI</t>
  </si>
  <si>
    <t>1463</t>
  </si>
  <si>
    <t>AYA SUCI AMANDA</t>
  </si>
  <si>
    <t>1462</t>
  </si>
  <si>
    <t>AULIA MA'ARIFATUNNISA</t>
  </si>
  <si>
    <t>1461</t>
  </si>
  <si>
    <t>ATIQOH AZIZAH</t>
  </si>
  <si>
    <t>1460</t>
  </si>
  <si>
    <t>ANNISA'UL FADHILLAH</t>
  </si>
  <si>
    <t>1459</t>
  </si>
  <si>
    <t>ALEYCIA PUSPITA FIRDA</t>
  </si>
  <si>
    <t>1458</t>
  </si>
  <si>
    <t>ADELIA FERINA SAPUTRI</t>
  </si>
  <si>
    <t>1457</t>
  </si>
  <si>
    <t>KELAS 6A PEREMPUAN</t>
  </si>
  <si>
    <t>WANDA MAULIDA</t>
  </si>
  <si>
    <t>1456</t>
  </si>
  <si>
    <t>VANDA SEPTIANA</t>
  </si>
  <si>
    <t>1455</t>
  </si>
  <si>
    <t>TITI SAKILAH</t>
  </si>
  <si>
    <t>1454</t>
  </si>
  <si>
    <t>TASYA NADILA</t>
  </si>
  <si>
    <t>1453</t>
  </si>
  <si>
    <t>SYAKIRA NURUL SHAFHA</t>
  </si>
  <si>
    <t>1452</t>
  </si>
  <si>
    <t xml:space="preserve">SEPTI PUTRI KHELIA ANANDA </t>
  </si>
  <si>
    <t>1451</t>
  </si>
  <si>
    <t>SABILA KHAERANI PUTRI</t>
  </si>
  <si>
    <t>1450</t>
  </si>
  <si>
    <t>RHIKA AURELIA ANWAR</t>
  </si>
  <si>
    <t>1449</t>
  </si>
  <si>
    <t>RABBINA AULIA</t>
  </si>
  <si>
    <t>1448</t>
  </si>
  <si>
    <t>PUTRI NABILAH FITRIYANTI</t>
  </si>
  <si>
    <t>1447</t>
  </si>
  <si>
    <t>NURUL FADILAH</t>
  </si>
  <si>
    <t>1446</t>
  </si>
  <si>
    <t>NUR ALFI RAMADHANIYATI</t>
  </si>
  <si>
    <t>1445</t>
  </si>
  <si>
    <t>NENI APRILIANI</t>
  </si>
  <si>
    <t>1444</t>
  </si>
  <si>
    <t>NAJWA AULIA PUTRI</t>
  </si>
  <si>
    <t>1443</t>
  </si>
  <si>
    <t>NAJWA AMALIA JADIDAH</t>
  </si>
  <si>
    <t>1442</t>
  </si>
  <si>
    <t>NADYA FITRI ANDRIANI</t>
  </si>
  <si>
    <t>1441</t>
  </si>
  <si>
    <t>MUNTASIROH</t>
  </si>
  <si>
    <t>1440</t>
  </si>
  <si>
    <t>MUFLIHATUL KHOIROH</t>
  </si>
  <si>
    <t>1439</t>
  </si>
  <si>
    <t>MARCEL PRIMA</t>
  </si>
  <si>
    <t>1438</t>
  </si>
  <si>
    <t>HERVIANI AL PASHA</t>
  </si>
  <si>
    <t>1437</t>
  </si>
  <si>
    <t>DZIFFA NAZARINA</t>
  </si>
  <si>
    <t>1436</t>
  </si>
  <si>
    <t>DESTY AMELIA PUTRI</t>
  </si>
  <si>
    <t>1435</t>
  </si>
  <si>
    <t>DESI HERMALIA</t>
  </si>
  <si>
    <t>1434</t>
  </si>
  <si>
    <t>AMANDA AULIA HANIFA</t>
  </si>
  <si>
    <t>1433</t>
  </si>
  <si>
    <t>KELAS 5D PEREMPUAN</t>
  </si>
  <si>
    <t>ZAHRO AULIA RAHMA</t>
  </si>
  <si>
    <t>1432</t>
  </si>
  <si>
    <t>TITI YULIANASARI</t>
  </si>
  <si>
    <t>1431</t>
  </si>
  <si>
    <t>SYFA FIKA FAUJIAH</t>
  </si>
  <si>
    <t>1430</t>
  </si>
  <si>
    <t>SRI RAHAYU RAHMAWATI</t>
  </si>
  <si>
    <t>1429</t>
  </si>
  <si>
    <t>SITI UMI KULSUM</t>
  </si>
  <si>
    <t>1428</t>
  </si>
  <si>
    <t>SHOFI JAMILATUN NISWAH</t>
  </si>
  <si>
    <t>1427</t>
  </si>
  <si>
    <t>NELI NURHAFNI</t>
  </si>
  <si>
    <t>1426</t>
  </si>
  <si>
    <t>NATASYA AULIA PUTRI</t>
  </si>
  <si>
    <t>1425</t>
  </si>
  <si>
    <t>NASWA AULIA PUTRI</t>
  </si>
  <si>
    <t>1424</t>
  </si>
  <si>
    <t>NANDA PUTRI FARHANI</t>
  </si>
  <si>
    <t>1423</t>
  </si>
  <si>
    <t>NAILAH ADMAJA</t>
  </si>
  <si>
    <t>1422</t>
  </si>
  <si>
    <t>NAILA NUR IZZATUN NISA</t>
  </si>
  <si>
    <t>1421</t>
  </si>
  <si>
    <t>NADA NABILA FAUZIAH</t>
  </si>
  <si>
    <t>1420</t>
  </si>
  <si>
    <t>MAYA PIPIN SEPTIANA</t>
  </si>
  <si>
    <t>1419</t>
  </si>
  <si>
    <t>KHAERUNNISA AURA BAHRI</t>
  </si>
  <si>
    <t>1418</t>
  </si>
  <si>
    <t>IRA ABABIL</t>
  </si>
  <si>
    <t>1417</t>
  </si>
  <si>
    <t>HABIBAH NUR AINI</t>
  </si>
  <si>
    <t>1416</t>
  </si>
  <si>
    <t>GALUH CHANDRA KIRANA</t>
  </si>
  <si>
    <t>1415</t>
  </si>
  <si>
    <t>EKA DALILAH PUTRI</t>
  </si>
  <si>
    <t>1414</t>
  </si>
  <si>
    <t>CYINTIA RAHMAWAWTI PUTRI</t>
  </si>
  <si>
    <t>1413</t>
  </si>
  <si>
    <t>ANANDA SASI KIRANA</t>
  </si>
  <si>
    <t>1412</t>
  </si>
  <si>
    <t>ALDILLA AZZAHRA</t>
  </si>
  <si>
    <t>1411</t>
  </si>
  <si>
    <t xml:space="preserve">AINUN AUFAL AL- KAYLA </t>
  </si>
  <si>
    <t>1410</t>
  </si>
  <si>
    <t>ADINDA AMELIA</t>
  </si>
  <si>
    <t>1409</t>
  </si>
  <si>
    <t>KELAS 5C PEREMPUAN</t>
  </si>
  <si>
    <t>YUNISARAH PULUNGAN</t>
  </si>
  <si>
    <t>1408</t>
  </si>
  <si>
    <t>WULAN APRILIANI</t>
  </si>
  <si>
    <t>1407</t>
  </si>
  <si>
    <t>WARASTRI LAILA AGI</t>
  </si>
  <si>
    <t>1406</t>
  </si>
  <si>
    <t>TABINA FADHILA TRESNA</t>
  </si>
  <si>
    <t>1405</t>
  </si>
  <si>
    <t>SITI ALDILATUL MUJIZAT</t>
  </si>
  <si>
    <t>1404</t>
  </si>
  <si>
    <t>SINDY SHERANI</t>
  </si>
  <si>
    <t>1403</t>
  </si>
  <si>
    <t>SILVINA NUR AINI</t>
  </si>
  <si>
    <t>1402</t>
  </si>
  <si>
    <t>RIRIN FITRIANI</t>
  </si>
  <si>
    <t>1401</t>
  </si>
  <si>
    <t>RILA HAPITTIATU RAHMI</t>
  </si>
  <si>
    <t>1400</t>
  </si>
  <si>
    <t>REVANI PUTRI UTAMI</t>
  </si>
  <si>
    <t>1399</t>
  </si>
  <si>
    <t>NURHAYATI</t>
  </si>
  <si>
    <t>1398</t>
  </si>
  <si>
    <t>NAZWA HILDA SAFIRA</t>
  </si>
  <si>
    <t>1397</t>
  </si>
  <si>
    <t>NAHZWA MULYA TANJUNG</t>
  </si>
  <si>
    <t>1396</t>
  </si>
  <si>
    <t>MIA FAULAN PRAMESTI</t>
  </si>
  <si>
    <t>1395</t>
  </si>
  <si>
    <t>HUZMA ANNISA</t>
  </si>
  <si>
    <t>1394</t>
  </si>
  <si>
    <t>HOPIPAH</t>
  </si>
  <si>
    <t>1393</t>
  </si>
  <si>
    <t>HANNA YULIA</t>
  </si>
  <si>
    <t>1392</t>
  </si>
  <si>
    <t>GHINA SHOFA AZZAHRA</t>
  </si>
  <si>
    <t>1391</t>
  </si>
  <si>
    <t>FEBY AYU WULANDARI</t>
  </si>
  <si>
    <t>1390</t>
  </si>
  <si>
    <t>DYANA PONCOWATY</t>
  </si>
  <si>
    <t>1389</t>
  </si>
  <si>
    <t>CICI AYU LESTARI</t>
  </si>
  <si>
    <t>1388</t>
  </si>
  <si>
    <t>BUNGA CITRA KHAIRUNNISA</t>
  </si>
  <si>
    <t>1387</t>
  </si>
  <si>
    <t>AYU KUSUMA WARDANI</t>
  </si>
  <si>
    <t>1386</t>
  </si>
  <si>
    <t>ARINI SALSABILA NASUTION</t>
  </si>
  <si>
    <t>1385</t>
  </si>
  <si>
    <t>ANGGUN NOVITA ARUMSARI</t>
  </si>
  <si>
    <t>1384</t>
  </si>
  <si>
    <t>ALYA SUCI RAHMAWATI</t>
  </si>
  <si>
    <t>1383</t>
  </si>
  <si>
    <t>AJENG RESTU</t>
  </si>
  <si>
    <t>1382</t>
  </si>
  <si>
    <t>ABID ALLAMAH</t>
  </si>
  <si>
    <t>1381</t>
  </si>
  <si>
    <t>KELAS 5B PEREMPUAN</t>
  </si>
  <si>
    <t>ZAHWA DILA REVALINA</t>
  </si>
  <si>
    <t>1380</t>
  </si>
  <si>
    <t>ZAHRA AZIZAH</t>
  </si>
  <si>
    <t>1379</t>
  </si>
  <si>
    <t>WAFA HAFIZOH RAMADANI</t>
  </si>
  <si>
    <t>1378</t>
  </si>
  <si>
    <t>VIRDA SOFWATUN NIDA</t>
  </si>
  <si>
    <t>1377</t>
  </si>
  <si>
    <t>ULIMA FATIKAH NADIA FAWWAZ</t>
  </si>
  <si>
    <t>1376</t>
  </si>
  <si>
    <t>TUTI ALAWIYAH</t>
  </si>
  <si>
    <t>1375</t>
  </si>
  <si>
    <t>TASYA SALSABILA</t>
  </si>
  <si>
    <t>1374</t>
  </si>
  <si>
    <t>SYEILLA ALI FADIYATUNNISA</t>
  </si>
  <si>
    <t>1373</t>
  </si>
  <si>
    <t>SYABILA AULIA PRADITA</t>
  </si>
  <si>
    <t>1372</t>
  </si>
  <si>
    <t>SUCI RAHMAYANTI</t>
  </si>
  <si>
    <t>1371</t>
  </si>
  <si>
    <t>SITI MUNJIAH</t>
  </si>
  <si>
    <t>1370</t>
  </si>
  <si>
    <t>SILKVIA MARGASANA</t>
  </si>
  <si>
    <t>1369</t>
  </si>
  <si>
    <t>RIKA FATIKA</t>
  </si>
  <si>
    <t>1368</t>
  </si>
  <si>
    <t>OCTAVIA PUTRI</t>
  </si>
  <si>
    <t>1367</t>
  </si>
  <si>
    <t>NIDA RAHMADHINA KAMILA</t>
  </si>
  <si>
    <t>1366</t>
  </si>
  <si>
    <t>NENG SULASTRI HAFIDAH HARERANISA</t>
  </si>
  <si>
    <t>1365</t>
  </si>
  <si>
    <t>MUTHIA ZAHARANI AMIN</t>
  </si>
  <si>
    <t>1364</t>
  </si>
  <si>
    <t>MAHARANI AFFAH</t>
  </si>
  <si>
    <t>1363</t>
  </si>
  <si>
    <t>KEN CITRA KHAIRUNNISA</t>
  </si>
  <si>
    <t>1362</t>
  </si>
  <si>
    <t>KASIH SUCI PURWANI</t>
  </si>
  <si>
    <t>1361</t>
  </si>
  <si>
    <t>FITRIATUL MUBAROKAH</t>
  </si>
  <si>
    <t>1360</t>
  </si>
  <si>
    <t>EVA SITI FATIMAH</t>
  </si>
  <si>
    <t>1359</t>
  </si>
  <si>
    <t>ERIN ADILA</t>
  </si>
  <si>
    <t>1358</t>
  </si>
  <si>
    <t>DINDA NENGSIH NURJAYA</t>
  </si>
  <si>
    <t>1357</t>
  </si>
  <si>
    <t>CHIKA SYAHFITRI</t>
  </si>
  <si>
    <t>1356</t>
  </si>
  <si>
    <t>ASTRIA NOVA</t>
  </si>
  <si>
    <t>1355</t>
  </si>
  <si>
    <t>ANDINI NOVIANTI</t>
  </si>
  <si>
    <t>1354</t>
  </si>
  <si>
    <t>ANDIEN ROSDIANA</t>
  </si>
  <si>
    <t>1353</t>
  </si>
  <si>
    <t>AMELIA EKA PUTRI</t>
  </si>
  <si>
    <t>1352</t>
  </si>
  <si>
    <t>AINISYAH AL FIKRA</t>
  </si>
  <si>
    <t>1351</t>
  </si>
  <si>
    <t>KELAS 5A PEREMPUAN</t>
  </si>
  <si>
    <t>ZAHRA MAULIDIA R</t>
  </si>
  <si>
    <t>1350</t>
  </si>
  <si>
    <t>TUTI ANANI</t>
  </si>
  <si>
    <t>1349</t>
  </si>
  <si>
    <t>TIARA ROMDANAH</t>
  </si>
  <si>
    <t>1348</t>
  </si>
  <si>
    <t>TASIAH</t>
  </si>
  <si>
    <t>1347</t>
  </si>
  <si>
    <t>SITI NURHALIZAH</t>
  </si>
  <si>
    <t>1346</t>
  </si>
  <si>
    <t>SITI FADLATUR R.</t>
  </si>
  <si>
    <t>1345</t>
  </si>
  <si>
    <t>SARAH AGUSTINA AP</t>
  </si>
  <si>
    <t>1344</t>
  </si>
  <si>
    <t>RIFA RAHMAH F</t>
  </si>
  <si>
    <t>1343</t>
  </si>
  <si>
    <t>RIANI AMELIAH</t>
  </si>
  <si>
    <t>1342</t>
  </si>
  <si>
    <t>RAOUDATUL JANAH</t>
  </si>
  <si>
    <t>1341</t>
  </si>
  <si>
    <t>RAHMADHAN NUR</t>
  </si>
  <si>
    <t>1340</t>
  </si>
  <si>
    <t>PURNAWATI</t>
  </si>
  <si>
    <t>1339</t>
  </si>
  <si>
    <t>NURUL AZIZAH R</t>
  </si>
  <si>
    <t>1338</t>
  </si>
  <si>
    <t>NURUL AIDAH</t>
  </si>
  <si>
    <t>1337</t>
  </si>
  <si>
    <t>NURIL ZILFINA</t>
  </si>
  <si>
    <t>1336</t>
  </si>
  <si>
    <t>NAZWA RIDHO</t>
  </si>
  <si>
    <t>1335</t>
  </si>
  <si>
    <t>NATHIARRA PUTRI</t>
  </si>
  <si>
    <t>1334</t>
  </si>
  <si>
    <t>NATASYA AULIA P</t>
  </si>
  <si>
    <t>1333</t>
  </si>
  <si>
    <t>NASYABILA CAHYANI</t>
  </si>
  <si>
    <t>1332</t>
  </si>
  <si>
    <t>NAILA ARIQAH</t>
  </si>
  <si>
    <t>1331</t>
  </si>
  <si>
    <t>MUTIARA AYU R.</t>
  </si>
  <si>
    <t>1330</t>
  </si>
  <si>
    <t>MANDA THIYA S.</t>
  </si>
  <si>
    <t>1329</t>
  </si>
  <si>
    <t>KIRANA ULIA P.</t>
  </si>
  <si>
    <t>1328</t>
  </si>
  <si>
    <t>INDY FITRIA P.</t>
  </si>
  <si>
    <t>1327</t>
  </si>
  <si>
    <t>HALIMA TUSSA'DIYAH</t>
  </si>
  <si>
    <t>1326</t>
  </si>
  <si>
    <t>ELMANITIA SARI</t>
  </si>
  <si>
    <t>1325</t>
  </si>
  <si>
    <t>ECHA AYU SCANI</t>
  </si>
  <si>
    <t>1324</t>
  </si>
  <si>
    <t>DWI INTAN A</t>
  </si>
  <si>
    <t>1323</t>
  </si>
  <si>
    <t>DEWI BAHIATUL S.</t>
  </si>
  <si>
    <t>1322</t>
  </si>
  <si>
    <t>DELVI LETHISTA</t>
  </si>
  <si>
    <t>1321</t>
  </si>
  <si>
    <t>AZZAHRA ALISA PUTRI JULIANTI</t>
  </si>
  <si>
    <t>1320</t>
  </si>
  <si>
    <t>ANISA FITRI</t>
  </si>
  <si>
    <t>1319</t>
  </si>
  <si>
    <t>KELAS 4D PEREMPUAN</t>
  </si>
  <si>
    <t>OCTAVIA HUMAIRATUZ ZAHRO</t>
  </si>
  <si>
    <t>1318</t>
  </si>
  <si>
    <t>YAYAH SA'DIAH</t>
  </si>
  <si>
    <t>1317</t>
  </si>
  <si>
    <t>SYIFA RAMADHANI/ALFIYAH</t>
  </si>
  <si>
    <t>1316</t>
  </si>
  <si>
    <t>SYAHFA AZZAHRA</t>
  </si>
  <si>
    <t>1315</t>
  </si>
  <si>
    <t>SITI UMI NURILAH FADILAH</t>
  </si>
  <si>
    <t>1314</t>
  </si>
  <si>
    <t>SHOFIYAH</t>
  </si>
  <si>
    <t>1313</t>
  </si>
  <si>
    <t>RAHMA ALIYA ZAHRA</t>
  </si>
  <si>
    <t>1312</t>
  </si>
  <si>
    <t>NOVI DAIPAH</t>
  </si>
  <si>
    <t>1311</t>
  </si>
  <si>
    <t>NIHAYATUS SHOLIHAH</t>
  </si>
  <si>
    <t>1310</t>
  </si>
  <si>
    <t>NASYWA NAFI'AH K</t>
  </si>
  <si>
    <t>1309</t>
  </si>
  <si>
    <t>NALLA BERLIANA PITRIA FAUZI</t>
  </si>
  <si>
    <t>1308</t>
  </si>
  <si>
    <t>NAJMANISA FATIHA</t>
  </si>
  <si>
    <t>1307</t>
  </si>
  <si>
    <t xml:space="preserve">NAILA SHOFIYAH RAMADHANI </t>
  </si>
  <si>
    <t>1306</t>
  </si>
  <si>
    <t>NADILLAH</t>
  </si>
  <si>
    <t>1305</t>
  </si>
  <si>
    <t>NABILAH TAZKIATUN NUFUS</t>
  </si>
  <si>
    <t>1304</t>
  </si>
  <si>
    <t>MARSYA</t>
  </si>
  <si>
    <t>1303</t>
  </si>
  <si>
    <t>LUSIANA</t>
  </si>
  <si>
    <t>1302</t>
  </si>
  <si>
    <t>KIRAN RAFA ALZENA</t>
  </si>
  <si>
    <t>1301</t>
  </si>
  <si>
    <t>KASIH AZZAHRA</t>
  </si>
  <si>
    <t>1300</t>
  </si>
  <si>
    <t>ESIH</t>
  </si>
  <si>
    <t>1299</t>
  </si>
  <si>
    <t>ELSA APRILIA MUFTI</t>
  </si>
  <si>
    <t>1298</t>
  </si>
  <si>
    <t>DINDA LUTFIA SYAWAL</t>
  </si>
  <si>
    <t>1297</t>
  </si>
  <si>
    <t>DEWI ALAWIYAH</t>
  </si>
  <si>
    <t>1296</t>
  </si>
  <si>
    <t>DEVA ARINDI</t>
  </si>
  <si>
    <t>1295</t>
  </si>
  <si>
    <t>DEA PUSPITA</t>
  </si>
  <si>
    <t>1294</t>
  </si>
  <si>
    <t>DALIA SHINTA C</t>
  </si>
  <si>
    <t>1293</t>
  </si>
  <si>
    <t>CHELSY AULIA</t>
  </si>
  <si>
    <t>1292</t>
  </si>
  <si>
    <t>ANNISA AULIA PRATIWI</t>
  </si>
  <si>
    <t>1291</t>
  </si>
  <si>
    <t>ANISA NUR SAFITRI</t>
  </si>
  <si>
    <t>1290</t>
  </si>
  <si>
    <t>ANGGUN QURANI SHOLEHAH D</t>
  </si>
  <si>
    <t>1289</t>
  </si>
  <si>
    <t>ANGGITA JULIA</t>
  </si>
  <si>
    <t>1288</t>
  </si>
  <si>
    <t xml:space="preserve">ANDITA MAULIYA PUTRI </t>
  </si>
  <si>
    <t>1287</t>
  </si>
  <si>
    <t>AMALIA RAHMA KURNIANA</t>
  </si>
  <si>
    <t>1286</t>
  </si>
  <si>
    <t>ALIYA</t>
  </si>
  <si>
    <t>1285</t>
  </si>
  <si>
    <t>ADINDA SILVIA SALSABILA</t>
  </si>
  <si>
    <t>1284</t>
  </si>
  <si>
    <t>ADELIA</t>
  </si>
  <si>
    <t>1283</t>
  </si>
  <si>
    <t>KELAS 4C PEREMPUAN</t>
  </si>
  <si>
    <t>SUCI FITRIYANAH</t>
  </si>
  <si>
    <t>1282</t>
  </si>
  <si>
    <t>SITI ROHYATI</t>
  </si>
  <si>
    <t>1281</t>
  </si>
  <si>
    <t>SITI KHOERUNNISA</t>
  </si>
  <si>
    <t>1280</t>
  </si>
  <si>
    <t>SITI KHADIJAH</t>
  </si>
  <si>
    <t>1279</t>
  </si>
  <si>
    <t>SITI BADRIYAH</t>
  </si>
  <si>
    <t>1278</t>
  </si>
  <si>
    <t>SHAFNY NOFILLANAFS</t>
  </si>
  <si>
    <t>1277</t>
  </si>
  <si>
    <t>SELFI ALFIAH</t>
  </si>
  <si>
    <t>1276</t>
  </si>
  <si>
    <t>SANIA ANGGITA</t>
  </si>
  <si>
    <t>1275</t>
  </si>
  <si>
    <t>SAHADATUL ABADIAH</t>
  </si>
  <si>
    <t>1274</t>
  </si>
  <si>
    <t>NOVA NOVITA SARI</t>
  </si>
  <si>
    <t>1273</t>
  </si>
  <si>
    <t>NISRINA TRYANI H</t>
  </si>
  <si>
    <t>1272</t>
  </si>
  <si>
    <t>NAZWA RINA NERAZZURI</t>
  </si>
  <si>
    <t>1271</t>
  </si>
  <si>
    <t>NAURA AZALEA FIRDAUS</t>
  </si>
  <si>
    <t>1270</t>
  </si>
  <si>
    <t>NAKHWA FADILAH</t>
  </si>
  <si>
    <t>1269</t>
  </si>
  <si>
    <t>NADIATUZ ZAHRO</t>
  </si>
  <si>
    <t>1268</t>
  </si>
  <si>
    <t>NABILA PUTRI RAHAYU</t>
  </si>
  <si>
    <t>1267</t>
  </si>
  <si>
    <t>NABILA MARITZA</t>
  </si>
  <si>
    <t>1266</t>
  </si>
  <si>
    <t>MUTIARA SAFIRA</t>
  </si>
  <si>
    <t>1265</t>
  </si>
  <si>
    <t>MUHAYATUR ROFI'AH</t>
  </si>
  <si>
    <t>1264</t>
  </si>
  <si>
    <t>MILA NURLELA</t>
  </si>
  <si>
    <t>1263</t>
  </si>
  <si>
    <t>MAYA MALINA</t>
  </si>
  <si>
    <t>1262</t>
  </si>
  <si>
    <t>LAYLA QODRYA FITRI</t>
  </si>
  <si>
    <t>1261</t>
  </si>
  <si>
    <t>UMI FATIMAH</t>
  </si>
  <si>
    <t>1260</t>
  </si>
  <si>
    <t>IZZATUL MAULA</t>
  </si>
  <si>
    <t>1259</t>
  </si>
  <si>
    <t>HANIFA OKTAVIANI</t>
  </si>
  <si>
    <t>1258</t>
  </si>
  <si>
    <t>GHITA NUR AZIZAH</t>
  </si>
  <si>
    <t>1257</t>
  </si>
  <si>
    <t>FIKA ANGGRAENI</t>
  </si>
  <si>
    <t>1256</t>
  </si>
  <si>
    <t>DINDA NOVA KHOIRUNISA</t>
  </si>
  <si>
    <t>1255</t>
  </si>
  <si>
    <t>DIAN HERYANTI</t>
  </si>
  <si>
    <t>1254</t>
  </si>
  <si>
    <t>DESTA RIKA ARDITA</t>
  </si>
  <si>
    <t>1253</t>
  </si>
  <si>
    <t>AULIYANTI PANGESTU</t>
  </si>
  <si>
    <t>1252</t>
  </si>
  <si>
    <t>ANNISA TASYA LAHIRA</t>
  </si>
  <si>
    <t>1251</t>
  </si>
  <si>
    <t>ALIYYAH ZAHRA</t>
  </si>
  <si>
    <t>1250</t>
  </si>
  <si>
    <t>AIDAH RUHIYAH R</t>
  </si>
  <si>
    <t>1249</t>
  </si>
  <si>
    <t>KELAS 4B PEREMPUAN</t>
  </si>
  <si>
    <t>SINTA NURISMA</t>
  </si>
  <si>
    <t>1248</t>
  </si>
  <si>
    <t>SANIA MARANTIKA</t>
  </si>
  <si>
    <t>1247</t>
  </si>
  <si>
    <t>SALWA AJENG MAGALI</t>
  </si>
  <si>
    <t>1246</t>
  </si>
  <si>
    <t>SAKA PHONNA</t>
  </si>
  <si>
    <t>1245</t>
  </si>
  <si>
    <t>RAUDATUL JANNAH</t>
  </si>
  <si>
    <t>1244</t>
  </si>
  <si>
    <t>PUTRI ALFIYAH</t>
  </si>
  <si>
    <t>1243</t>
  </si>
  <si>
    <t>OKTAVIA RAMADHANI</t>
  </si>
  <si>
    <t>1242</t>
  </si>
  <si>
    <t>NURUL HIDAYAH</t>
  </si>
  <si>
    <t>1241</t>
  </si>
  <si>
    <t>NURBAITI</t>
  </si>
  <si>
    <t>1240</t>
  </si>
  <si>
    <t>NUR KHARISMA A</t>
  </si>
  <si>
    <t>1239</t>
  </si>
  <si>
    <t>NUR FITRIA LAILA</t>
  </si>
  <si>
    <t>1238</t>
  </si>
  <si>
    <t>NINA PUTRI</t>
  </si>
  <si>
    <t>1237</t>
  </si>
  <si>
    <t>NIKI APRIYANI</t>
  </si>
  <si>
    <t>1236</t>
  </si>
  <si>
    <t>NAZWA KAYLA FEBRIANI</t>
  </si>
  <si>
    <t>1235</t>
  </si>
  <si>
    <t>NAILA NUR AZIZAH</t>
  </si>
  <si>
    <t>1234</t>
  </si>
  <si>
    <t>NAILA KAWIATU ZIHNI</t>
  </si>
  <si>
    <t>1233</t>
  </si>
  <si>
    <t>NADYA FITRI AULIANNISA</t>
  </si>
  <si>
    <t>1232</t>
  </si>
  <si>
    <t>NABILA SUGANDI</t>
  </si>
  <si>
    <t>1231</t>
  </si>
  <si>
    <t>NABILA</t>
  </si>
  <si>
    <t>1230</t>
  </si>
  <si>
    <t>FARIDATUL AILA</t>
  </si>
  <si>
    <t>1229</t>
  </si>
  <si>
    <t>JELSA SHAFA D</t>
  </si>
  <si>
    <t>1228</t>
  </si>
  <si>
    <t>IZZA FATHIYYATUL ALIYA</t>
  </si>
  <si>
    <t>1227</t>
  </si>
  <si>
    <t>ILMA RAFDAH ZAHRATUN A</t>
  </si>
  <si>
    <t>1226</t>
  </si>
  <si>
    <t>GINANTA PUTRI RAMADHANI</t>
  </si>
  <si>
    <t>1225</t>
  </si>
  <si>
    <t>FITHRIYYATUL ADAWIYAH</t>
  </si>
  <si>
    <t>1224</t>
  </si>
  <si>
    <t>DINDA SYFA AZZAHRA</t>
  </si>
  <si>
    <t>1223</t>
  </si>
  <si>
    <t>DESTIANA WIDIA SARI</t>
  </si>
  <si>
    <t>1222</t>
  </si>
  <si>
    <t>ANIDA NAZWA SABILLA</t>
  </si>
  <si>
    <t>1221</t>
  </si>
  <si>
    <t>ANGGITA SARI</t>
  </si>
  <si>
    <t>1220</t>
  </si>
  <si>
    <t>ANDINI MUTIA FARHA</t>
  </si>
  <si>
    <t>1219</t>
  </si>
  <si>
    <t>ALYA FAIZA RAHMA</t>
  </si>
  <si>
    <t>1218</t>
  </si>
  <si>
    <t>ALIFATUL FARHANAH</t>
  </si>
  <si>
    <t>1217</t>
  </si>
  <si>
    <t>ADINTIA FATHIA</t>
  </si>
  <si>
    <t>1216</t>
  </si>
  <si>
    <t>ADINDA HAFSHA KHINAH</t>
  </si>
  <si>
    <t>1215</t>
  </si>
  <si>
    <t>KELAS 4A PEREMPUAN</t>
  </si>
  <si>
    <t>UNTSI AUFIZZAKIYAH</t>
  </si>
  <si>
    <t>1214</t>
  </si>
  <si>
    <t>SELA SALSABILA</t>
  </si>
  <si>
    <t>1213</t>
  </si>
  <si>
    <t>SALIS FIJRIANI</t>
  </si>
  <si>
    <t>1212</t>
  </si>
  <si>
    <t>RUSTINI</t>
  </si>
  <si>
    <t>1211</t>
  </si>
  <si>
    <t>RAMINAH</t>
  </si>
  <si>
    <t>1210</t>
  </si>
  <si>
    <t>RAHMAWATI</t>
  </si>
  <si>
    <t>1209</t>
  </si>
  <si>
    <t>PUTRI SALWA AZ-ZAHRA</t>
  </si>
  <si>
    <t>1208</t>
  </si>
  <si>
    <t>NUR AINI QOLBU TETI SAFITRI</t>
  </si>
  <si>
    <t>1207</t>
  </si>
  <si>
    <t>NISA AULIA</t>
  </si>
  <si>
    <t>1206</t>
  </si>
  <si>
    <t>NAZWAL HAYATI RUSLAN</t>
  </si>
  <si>
    <t>1205</t>
  </si>
  <si>
    <t>NAZWA SEPTIASYAH</t>
  </si>
  <si>
    <t>1204</t>
  </si>
  <si>
    <t>NURIYANTI</t>
  </si>
  <si>
    <t>1203</t>
  </si>
  <si>
    <t>MELISHA DELIMAWANTI</t>
  </si>
  <si>
    <t>1202</t>
  </si>
  <si>
    <t>MAYSA ZAHRA QOWIYUNISA</t>
  </si>
  <si>
    <t>1201</t>
  </si>
  <si>
    <t>MAISYA NABILATUN NUHA</t>
  </si>
  <si>
    <t>1200</t>
  </si>
  <si>
    <t>LULU ZAEMA AWIDA</t>
  </si>
  <si>
    <t>1199</t>
  </si>
  <si>
    <t>INAKA RAHMAWATI</t>
  </si>
  <si>
    <t>1198</t>
  </si>
  <si>
    <t xml:space="preserve">FITRI DWI ARYANI </t>
  </si>
  <si>
    <t>1197</t>
  </si>
  <si>
    <t>EVI SAFITRI</t>
  </si>
  <si>
    <t>1196</t>
  </si>
  <si>
    <t>EUIS WAHYUNI</t>
  </si>
  <si>
    <t>1195</t>
  </si>
  <si>
    <t>ELLEN HADI NINGRUM</t>
  </si>
  <si>
    <t>1194</t>
  </si>
  <si>
    <t>EGIDIA AGISTA NOVELIN</t>
  </si>
  <si>
    <t>1193</t>
  </si>
  <si>
    <t>AYUDYA LESTARI</t>
  </si>
  <si>
    <t>1192</t>
  </si>
  <si>
    <t>APRIA RAHMA MUTIARA</t>
  </si>
  <si>
    <t>1191</t>
  </si>
  <si>
    <t>ANISSA RAMADHANI</t>
  </si>
  <si>
    <t>1190</t>
  </si>
  <si>
    <t>ANINDIA SILVANA</t>
  </si>
  <si>
    <t>1189</t>
  </si>
  <si>
    <t>AISYAH DZAKIYYAH</t>
  </si>
  <si>
    <t>1188</t>
  </si>
  <si>
    <t>KELAS 4X PEREMPUAN</t>
  </si>
  <si>
    <t>ULYA HANIFAH</t>
  </si>
  <si>
    <t>1187</t>
  </si>
  <si>
    <t>TALITHA INDRIANI</t>
  </si>
  <si>
    <t>1186</t>
  </si>
  <si>
    <t>SYAKIRA AZARIA ABDUL</t>
  </si>
  <si>
    <t>1185</t>
  </si>
  <si>
    <t xml:space="preserve">SITI LYRA TADZKIROH </t>
  </si>
  <si>
    <t>1184</t>
  </si>
  <si>
    <t>SITI ADLAH</t>
  </si>
  <si>
    <t>1183</t>
  </si>
  <si>
    <t>SISKA NAYLA ROSPIYANTO</t>
  </si>
  <si>
    <t>1182</t>
  </si>
  <si>
    <t>SARNATI</t>
  </si>
  <si>
    <t>1181</t>
  </si>
  <si>
    <t>RONA ZAKIYATUSHOLIHAH</t>
  </si>
  <si>
    <t>1180</t>
  </si>
  <si>
    <t>PUTRI RIYANTI</t>
  </si>
  <si>
    <t>1179</t>
  </si>
  <si>
    <t>PUTRI ALMA SITA</t>
  </si>
  <si>
    <t>1178</t>
  </si>
  <si>
    <t>NURKOMALASARI</t>
  </si>
  <si>
    <t>1177</t>
  </si>
  <si>
    <t>NUR AFNI OKTAFIYANTI</t>
  </si>
  <si>
    <t>1176</t>
  </si>
  <si>
    <t>NANDA HAMIDAH</t>
  </si>
  <si>
    <t>1175</t>
  </si>
  <si>
    <t>NAJWA ZAHROTUNNISA</t>
  </si>
  <si>
    <t>1174</t>
  </si>
  <si>
    <t>NADIA FARISHA AMNA</t>
  </si>
  <si>
    <t>1173</t>
  </si>
  <si>
    <t>NABILA ZIA ATHALISYA</t>
  </si>
  <si>
    <t>1172</t>
  </si>
  <si>
    <t>MUMU MUSFIROH</t>
  </si>
  <si>
    <t>1171</t>
  </si>
  <si>
    <t>MAYLANI PUTRI ANGGRAINI</t>
  </si>
  <si>
    <t>1170</t>
  </si>
  <si>
    <t>KHULUT AS SYIFA</t>
  </si>
  <si>
    <t>1169</t>
  </si>
  <si>
    <t>KHAIRUN KAMILAH</t>
  </si>
  <si>
    <t>1168</t>
  </si>
  <si>
    <t>KEISYA ADZANA ISYANI</t>
  </si>
  <si>
    <t>1167</t>
  </si>
  <si>
    <t>INDAH MAWADDAH</t>
  </si>
  <si>
    <t>1166</t>
  </si>
  <si>
    <t>HANIFAH ULYA SALAM</t>
  </si>
  <si>
    <t>1165</t>
  </si>
  <si>
    <t>FIKA NURAMELIA</t>
  </si>
  <si>
    <t>1164</t>
  </si>
  <si>
    <t>FANI RISKA VIANA</t>
  </si>
  <si>
    <t>1163</t>
  </si>
  <si>
    <t>ERLINDA FRISTIANITA</t>
  </si>
  <si>
    <t>1162</t>
  </si>
  <si>
    <t>EKA SETYANINGRUM</t>
  </si>
  <si>
    <t>1161</t>
  </si>
  <si>
    <t xml:space="preserve">DINI AGISATUL AWALIYAH </t>
  </si>
  <si>
    <t>1160</t>
  </si>
  <si>
    <t>DESTIYA ANGGRIA RISDIANI</t>
  </si>
  <si>
    <t>1159</t>
  </si>
  <si>
    <t>DEFI PUSPITA SARI</t>
  </si>
  <si>
    <t>1158</t>
  </si>
  <si>
    <t>BUNGA KHARIZ SYAFIRA</t>
  </si>
  <si>
    <t>1157</t>
  </si>
  <si>
    <t>BINTANG ZAMRATUL AINI</t>
  </si>
  <si>
    <t>1156</t>
  </si>
  <si>
    <t>BEBY SURIA ALMA</t>
  </si>
  <si>
    <t>1155</t>
  </si>
  <si>
    <t>BALQIS SITTATUN HASANAH</t>
  </si>
  <si>
    <t>1154</t>
  </si>
  <si>
    <t>ANDINI DAHLIANA</t>
  </si>
  <si>
    <t>1153</t>
  </si>
  <si>
    <t>ADITA NUR AURA FIRDAUS</t>
  </si>
  <si>
    <t>1152</t>
  </si>
  <si>
    <t>KELAS 3D PEREMPUAN</t>
  </si>
  <si>
    <t>ZAHROTUL AWALIA</t>
  </si>
  <si>
    <t>1151</t>
  </si>
  <si>
    <t>VHISCA FAMELA ERICA</t>
  </si>
  <si>
    <t>1150</t>
  </si>
  <si>
    <t>VADIA LINTANG NURUL AINI</t>
  </si>
  <si>
    <t>1149</t>
  </si>
  <si>
    <t>TIARA FIDELA LATHIFAH</t>
  </si>
  <si>
    <t>1148</t>
  </si>
  <si>
    <t>SURTINAH</t>
  </si>
  <si>
    <t>1147</t>
  </si>
  <si>
    <t>SUNARSIH NURHENI</t>
  </si>
  <si>
    <t>1146</t>
  </si>
  <si>
    <t>SITI ZARATUL UYUN</t>
  </si>
  <si>
    <t>1145</t>
  </si>
  <si>
    <t>SITI TAZQIATUN NUFUS</t>
  </si>
  <si>
    <t>1144</t>
  </si>
  <si>
    <t>SERLY HANAFIAH</t>
  </si>
  <si>
    <t>1143</t>
  </si>
  <si>
    <t>RISKY NURUL RAHMADANI</t>
  </si>
  <si>
    <t>1142</t>
  </si>
  <si>
    <t>REVANA NAILA PUTRI</t>
  </si>
  <si>
    <t>1141</t>
  </si>
  <si>
    <t>RAYNA NURUL AUDINA</t>
  </si>
  <si>
    <t>1140</t>
  </si>
  <si>
    <t>RAINA MEYSHA ZAHRA</t>
  </si>
  <si>
    <t>1139</t>
  </si>
  <si>
    <t>PUTRI NURUL WAHIDAH</t>
  </si>
  <si>
    <t>1138</t>
  </si>
  <si>
    <t>PUTRI AULIA SUSANTO</t>
  </si>
  <si>
    <t>1137</t>
  </si>
  <si>
    <t>OKTALIANA RAHMADANI</t>
  </si>
  <si>
    <t>1136</t>
  </si>
  <si>
    <t>NURSABILA AZAHRA</t>
  </si>
  <si>
    <t>1135</t>
  </si>
  <si>
    <t>NOVA AULIA RITONGA</t>
  </si>
  <si>
    <t>1134</t>
  </si>
  <si>
    <t>NIHAYATUZZAINA</t>
  </si>
  <si>
    <t>1133</t>
  </si>
  <si>
    <t xml:space="preserve">NESYA SALSABILA </t>
  </si>
  <si>
    <t>1132</t>
  </si>
  <si>
    <t>NERISYA FERNANDA</t>
  </si>
  <si>
    <t>1131</t>
  </si>
  <si>
    <t>NAJWA KHOERUNNISA</t>
  </si>
  <si>
    <t>1130</t>
  </si>
  <si>
    <t>KEISYA AURA RUSDIANSYAH</t>
  </si>
  <si>
    <t>1129</t>
  </si>
  <si>
    <t>INTAN PUSPITA KHAIRIZQI</t>
  </si>
  <si>
    <t>1128</t>
  </si>
  <si>
    <t>INDRIYANI</t>
  </si>
  <si>
    <t>1127</t>
  </si>
  <si>
    <t>HANNI MUTMAINNAH</t>
  </si>
  <si>
    <t>1126</t>
  </si>
  <si>
    <t>HANIFATUZZAHRO</t>
  </si>
  <si>
    <t>1125</t>
  </si>
  <si>
    <t>GADIS PUSPITA SARI</t>
  </si>
  <si>
    <t>1124</t>
  </si>
  <si>
    <t>FITRIYATUL WAHYUNI</t>
  </si>
  <si>
    <t>1123</t>
  </si>
  <si>
    <t>FATKIYA SALSABILA</t>
  </si>
  <si>
    <t>1122</t>
  </si>
  <si>
    <t>FAHIRA IKMALIAH HADI</t>
  </si>
  <si>
    <t>1121</t>
  </si>
  <si>
    <t>ERINA ANGGRAENI</t>
  </si>
  <si>
    <t>1120</t>
  </si>
  <si>
    <t>ELSA MUFLIH ULUMIAH</t>
  </si>
  <si>
    <t>1119</t>
  </si>
  <si>
    <t>DIYNA ARDILIYANTI</t>
  </si>
  <si>
    <t>1118</t>
  </si>
  <si>
    <t>CATHERINE MAZIYAH</t>
  </si>
  <si>
    <t>1117</t>
  </si>
  <si>
    <t>APRILA SRI WULANDARI</t>
  </si>
  <si>
    <t>1116</t>
  </si>
  <si>
    <t>KELAS 3C PEREMPUAN</t>
  </si>
  <si>
    <t>ZAHROTUN MAQNUAH</t>
  </si>
  <si>
    <t>1115</t>
  </si>
  <si>
    <t>VANESSA DWI SYAHRANI</t>
  </si>
  <si>
    <t>1114</t>
  </si>
  <si>
    <t>TIA FATHATUL MUTHOHAROH</t>
  </si>
  <si>
    <t>1113</t>
  </si>
  <si>
    <t>SILPIA JULIYANA PARHA</t>
  </si>
  <si>
    <t>1112</t>
  </si>
  <si>
    <t>SALWA AISYAH PRAMUDITA</t>
  </si>
  <si>
    <t>1111</t>
  </si>
  <si>
    <t>REZVITA ZAHRA VYRA SETIADI</t>
  </si>
  <si>
    <t>1110</t>
  </si>
  <si>
    <t>REZTITA ZAHRA TRI SETIADI</t>
  </si>
  <si>
    <t>1109</t>
  </si>
  <si>
    <t>REIFA AULIA NURFAUZA</t>
  </si>
  <si>
    <t>1108</t>
  </si>
  <si>
    <t>NURAISAH</t>
  </si>
  <si>
    <t>1107</t>
  </si>
  <si>
    <t>NIA DWI YULIANI</t>
  </si>
  <si>
    <t>1106</t>
  </si>
  <si>
    <t>NEYSA RISTI RAHMA</t>
  </si>
  <si>
    <t>1105</t>
  </si>
  <si>
    <t>NAYLA FATHIYYA AZZAHRA</t>
  </si>
  <si>
    <t>1104</t>
  </si>
  <si>
    <t>NASYWA AMELIA PUTRI</t>
  </si>
  <si>
    <t>1103</t>
  </si>
  <si>
    <t>NASYA BUDIARTO</t>
  </si>
  <si>
    <t>1102</t>
  </si>
  <si>
    <t>NAJWA SYAKIRAH</t>
  </si>
  <si>
    <t>1101</t>
  </si>
  <si>
    <t>MAULA AULIA</t>
  </si>
  <si>
    <t>1100</t>
  </si>
  <si>
    <t>LESTIANA LUXMY MADINA NUSA</t>
  </si>
  <si>
    <t>1099</t>
  </si>
  <si>
    <t>LARASWATI</t>
  </si>
  <si>
    <t>1098</t>
  </si>
  <si>
    <t>KIRANA ANNISA MUTMAINAH</t>
  </si>
  <si>
    <t>1097</t>
  </si>
  <si>
    <t>KEYZA PUTRI AQILLA</t>
  </si>
  <si>
    <t>1096</t>
  </si>
  <si>
    <t>KEYLA KUSUMA NUR WARDANA</t>
  </si>
  <si>
    <t>1095</t>
  </si>
  <si>
    <t>INTAN NURIZZKA</t>
  </si>
  <si>
    <t>1094</t>
  </si>
  <si>
    <t>HANI RIZKIYANTI</t>
  </si>
  <si>
    <t>1093</t>
  </si>
  <si>
    <t>FAQIHATUN LUTFIYAH</t>
  </si>
  <si>
    <t>1092</t>
  </si>
  <si>
    <t>ESI SUHAESI</t>
  </si>
  <si>
    <t>1091</t>
  </si>
  <si>
    <t>ELSA MARDIANA</t>
  </si>
  <si>
    <t>1090</t>
  </si>
  <si>
    <t>DEDE ROHENAH</t>
  </si>
  <si>
    <t>1089</t>
  </si>
  <si>
    <t>CINDY RAHMANATI</t>
  </si>
  <si>
    <t>1088</t>
  </si>
  <si>
    <t>CAHYANI WULANDARI</t>
  </si>
  <si>
    <t>1087</t>
  </si>
  <si>
    <t>AULIA NURAINI</t>
  </si>
  <si>
    <t>1086</t>
  </si>
  <si>
    <t>AULIA FHITRI</t>
  </si>
  <si>
    <t>1085</t>
  </si>
  <si>
    <t>APRIYANTI MARCELINA</t>
  </si>
  <si>
    <t>1084</t>
  </si>
  <si>
    <t>ANGGITA RAMALIA</t>
  </si>
  <si>
    <t>1083</t>
  </si>
  <si>
    <t>ANGGITA PUTRI W</t>
  </si>
  <si>
    <t>1082</t>
  </si>
  <si>
    <t>ALVITA MAHARANI</t>
  </si>
  <si>
    <t>1081</t>
  </si>
  <si>
    <t>ALINTRI SIFFA MULYANA</t>
  </si>
  <si>
    <t>1080</t>
  </si>
  <si>
    <t>KELAS 3B PEREMPUAN</t>
  </si>
  <si>
    <t>ZUL SITI RAHMA</t>
  </si>
  <si>
    <t>1079</t>
  </si>
  <si>
    <t>ZHAHROTUS SHIFA SYABILA</t>
  </si>
  <si>
    <t>1078</t>
  </si>
  <si>
    <t>VIRANI INDAH DINANTI</t>
  </si>
  <si>
    <t>1077</t>
  </si>
  <si>
    <t>SOFI SILVIA PUTRI</t>
  </si>
  <si>
    <t>1076</t>
  </si>
  <si>
    <t>SITI ZAHROTUSSITA SARI</t>
  </si>
  <si>
    <t>1075</t>
  </si>
  <si>
    <t>SITI NURHALISA</t>
  </si>
  <si>
    <t>1074</t>
  </si>
  <si>
    <t>SITI NABILA YUSUF</t>
  </si>
  <si>
    <t>1073</t>
  </si>
  <si>
    <t>SITI DIYAN NURMALA</t>
  </si>
  <si>
    <t>1072</t>
  </si>
  <si>
    <t>SELVIA ALYANA PUTRI</t>
  </si>
  <si>
    <t>1071</t>
  </si>
  <si>
    <t>SEKAR AMELIA RAMADANI</t>
  </si>
  <si>
    <t>1070</t>
  </si>
  <si>
    <t xml:space="preserve">RISZKA APRILIANA PUTRI </t>
  </si>
  <si>
    <t>1069</t>
  </si>
  <si>
    <t>REZRITA ZAHRA DWI SETIADI</t>
  </si>
  <si>
    <t>1068</t>
  </si>
  <si>
    <t>RAHMA RILAH SAPUTRI</t>
  </si>
  <si>
    <t>1067</t>
  </si>
  <si>
    <t>PUTRI EMILYA ERLINDA PRIATNA</t>
  </si>
  <si>
    <t>1066</t>
  </si>
  <si>
    <t>NASYWA DWI AZZAHRA</t>
  </si>
  <si>
    <t>1065</t>
  </si>
  <si>
    <t>NAILA APRILIA MAULIDA</t>
  </si>
  <si>
    <t>1064</t>
  </si>
  <si>
    <t>NADIA AMALIA PUTRI</t>
  </si>
  <si>
    <t>1063</t>
  </si>
  <si>
    <t>MUTIARA AZIZAH SALMA</t>
  </si>
  <si>
    <t>1062</t>
  </si>
  <si>
    <t>MUTIA AGUSTIN</t>
  </si>
  <si>
    <t>1061</t>
  </si>
  <si>
    <t>MIRNA AUDINA</t>
  </si>
  <si>
    <t>1060</t>
  </si>
  <si>
    <t>META CHANDRA AYU MURTI</t>
  </si>
  <si>
    <t>1059</t>
  </si>
  <si>
    <t>MEISYA BUNGA FADILA</t>
  </si>
  <si>
    <t>1058</t>
  </si>
  <si>
    <t>MEIRIN NUR SANDRILA</t>
  </si>
  <si>
    <t>1057</t>
  </si>
  <si>
    <t>INDRI FEBRIANA</t>
  </si>
  <si>
    <t>1056</t>
  </si>
  <si>
    <t>GINA RAHMAH DANI</t>
  </si>
  <si>
    <t>1055</t>
  </si>
  <si>
    <t>ELSA ARINI SOFIYAH</t>
  </si>
  <si>
    <t>1054</t>
  </si>
  <si>
    <t>DWI GAYATRI RAHMAN</t>
  </si>
  <si>
    <t>1053</t>
  </si>
  <si>
    <t>DEWI AMELLIA</t>
  </si>
  <si>
    <t>1052</t>
  </si>
  <si>
    <t>DANISH ARA DEAYANTO</t>
  </si>
  <si>
    <t>1051</t>
  </si>
  <si>
    <t>BINTANG NAJMA ALEA</t>
  </si>
  <si>
    <t>1050</t>
  </si>
  <si>
    <t>AURA CAHYUNINGTIAS</t>
  </si>
  <si>
    <t>1049</t>
  </si>
  <si>
    <t>ARVI NUR APRILIA</t>
  </si>
  <si>
    <t>1048</t>
  </si>
  <si>
    <t>ANNISA NURUL FHADILLA</t>
  </si>
  <si>
    <t>1047</t>
  </si>
  <si>
    <t>ANISA MUSPIROHTUL JANAH</t>
  </si>
  <si>
    <t>1046</t>
  </si>
  <si>
    <t>ALIFAH FIRDAUS</t>
  </si>
  <si>
    <t>1045</t>
  </si>
  <si>
    <t>AISHA RIANTI PUTRI KINANTAN</t>
  </si>
  <si>
    <t>1044</t>
  </si>
  <si>
    <t>KELAS 3A PEREMPUAN</t>
  </si>
  <si>
    <t>VERA FEBRIANTI</t>
  </si>
  <si>
    <t>1043</t>
  </si>
  <si>
    <t>SITI QORIAH</t>
  </si>
  <si>
    <t>1042</t>
  </si>
  <si>
    <t>SITI MAESAROH</t>
  </si>
  <si>
    <t>1041</t>
  </si>
  <si>
    <t>SITI HUMAIROH</t>
  </si>
  <si>
    <t>1040</t>
  </si>
  <si>
    <t>SITI ANNISA RAISYA NABILA</t>
  </si>
  <si>
    <t>1039</t>
  </si>
  <si>
    <t>SHINA LUBNAYA SHOFA</t>
  </si>
  <si>
    <t>1038</t>
  </si>
  <si>
    <t>SALWA JUHRATUNISA</t>
  </si>
  <si>
    <t>1037</t>
  </si>
  <si>
    <t>RIZKA KAMILATUL ULYA</t>
  </si>
  <si>
    <t>1036</t>
  </si>
  <si>
    <t>RISMAYANTI MAESARAH</t>
  </si>
  <si>
    <t>1035</t>
  </si>
  <si>
    <t>REZZA FEBRIANA</t>
  </si>
  <si>
    <t>1034</t>
  </si>
  <si>
    <t>NAILA WARDANIAWATI</t>
  </si>
  <si>
    <t>1033</t>
  </si>
  <si>
    <t>NAILA SEPTIANI</t>
  </si>
  <si>
    <t>1032</t>
  </si>
  <si>
    <t>NAILA RIZKI ARABELLA</t>
  </si>
  <si>
    <t>1031</t>
  </si>
  <si>
    <t>NADILA AZAQIYYA</t>
  </si>
  <si>
    <t>1030</t>
  </si>
  <si>
    <t>NABILA NAZIH</t>
  </si>
  <si>
    <t>1029</t>
  </si>
  <si>
    <t>MUTIARA INDAH PRATIWI</t>
  </si>
  <si>
    <t>1028</t>
  </si>
  <si>
    <t xml:space="preserve">MEYLA ZAHRA QUR'AINI </t>
  </si>
  <si>
    <t>1027</t>
  </si>
  <si>
    <t>MARYATI</t>
  </si>
  <si>
    <t>1026</t>
  </si>
  <si>
    <t>MAR'AH AINUN NABILAH</t>
  </si>
  <si>
    <t>1025</t>
  </si>
  <si>
    <t>LENY DAHLIYANTI</t>
  </si>
  <si>
    <t>1024</t>
  </si>
  <si>
    <t>KESYA LAIZA AMELIA</t>
  </si>
  <si>
    <t>1023</t>
  </si>
  <si>
    <t>INDAH MAELANI</t>
  </si>
  <si>
    <t>1022</t>
  </si>
  <si>
    <t>DINDA CAHYANI RAHMA</t>
  </si>
  <si>
    <t>1021</t>
  </si>
  <si>
    <t>DINA LAURA</t>
  </si>
  <si>
    <t>1020</t>
  </si>
  <si>
    <t>DEWINA LIPURING ATI</t>
  </si>
  <si>
    <t>1019</t>
  </si>
  <si>
    <t>BALGIS AQILAH</t>
  </si>
  <si>
    <t>1018</t>
  </si>
  <si>
    <t>ASSYIFA RAHMAWATI</t>
  </si>
  <si>
    <t>1017</t>
  </si>
  <si>
    <t>ALIFA RIZKIYA</t>
  </si>
  <si>
    <t>1016</t>
  </si>
  <si>
    <t>AYU FITRI RAMADANI</t>
  </si>
  <si>
    <t>1015</t>
  </si>
  <si>
    <t>KELAS 2D PEREMPUAN</t>
  </si>
  <si>
    <t>SITI ZAHROTUL UYUN</t>
  </si>
  <si>
    <t>1014</t>
  </si>
  <si>
    <t>SITI ZAHROTUL FITRI</t>
  </si>
  <si>
    <t>1013</t>
  </si>
  <si>
    <t>SITI FATIMAH</t>
  </si>
  <si>
    <t>1012</t>
  </si>
  <si>
    <t>SITI AISAH</t>
  </si>
  <si>
    <t>1011</t>
  </si>
  <si>
    <t>SHYLA CLAUDIA PUTRI</t>
  </si>
  <si>
    <t>1010</t>
  </si>
  <si>
    <t>RIKE AULIA NUR FADILLAH</t>
  </si>
  <si>
    <t>1009</t>
  </si>
  <si>
    <t>RATU NUR ERISYA</t>
  </si>
  <si>
    <t>1008</t>
  </si>
  <si>
    <t>NOVA DAMAYANTI</t>
  </si>
  <si>
    <t>1007</t>
  </si>
  <si>
    <t>NAJWA DWI ADINDA</t>
  </si>
  <si>
    <t>1006</t>
  </si>
  <si>
    <t>MUTHIA SYAHIDA</t>
  </si>
  <si>
    <t>1005</t>
  </si>
  <si>
    <t>LINDA ZILA NATASYA</t>
  </si>
  <si>
    <t>1004</t>
  </si>
  <si>
    <t>KEYSYAH NUR ZAFIRA</t>
  </si>
  <si>
    <t>1003</t>
  </si>
  <si>
    <t>KEYLA KEESY ULUMUDIN</t>
  </si>
  <si>
    <t>1002</t>
  </si>
  <si>
    <t>FIRNA FAZA FATHIYAH</t>
  </si>
  <si>
    <t>1001</t>
  </si>
  <si>
    <t>FAIRUZ LATHIFAH</t>
  </si>
  <si>
    <t>1000</t>
  </si>
  <si>
    <t>ELMIRA MARISA</t>
  </si>
  <si>
    <t>999</t>
  </si>
  <si>
    <t>EFFEULIN MEIDIANA PUTRI</t>
  </si>
  <si>
    <t>998</t>
  </si>
  <si>
    <t>DINI MUSTIKA SARI</t>
  </si>
  <si>
    <t>997</t>
  </si>
  <si>
    <t>DESWITA MAULIA</t>
  </si>
  <si>
    <t>996</t>
  </si>
  <si>
    <t>DESTY PURWATI EMILYANI</t>
  </si>
  <si>
    <t>995</t>
  </si>
  <si>
    <t>BALQIS SABIHATUL FITRI</t>
  </si>
  <si>
    <t>994</t>
  </si>
  <si>
    <t>AULIA EKA SAPUTRI</t>
  </si>
  <si>
    <t>993</t>
  </si>
  <si>
    <t>AUFA ZIANY PUTRI SURURI</t>
  </si>
  <si>
    <t>992</t>
  </si>
  <si>
    <t>ATHIRA PUTRI TAZQIA</t>
  </si>
  <si>
    <t>991</t>
  </si>
  <si>
    <t>AQILA PARAMITHA</t>
  </si>
  <si>
    <t>990</t>
  </si>
  <si>
    <t>ANISHA</t>
  </si>
  <si>
    <t>989</t>
  </si>
  <si>
    <t>ANGGUN KAYLANI YUNIANA P</t>
  </si>
  <si>
    <t>988</t>
  </si>
  <si>
    <t>AMANDA PUTRI AMALIYA</t>
  </si>
  <si>
    <t>987</t>
  </si>
  <si>
    <t>KELAS 2C PEREMPUAN</t>
  </si>
  <si>
    <t>ZASKIA ANANTA PAMBUDI</t>
  </si>
  <si>
    <t>986</t>
  </si>
  <si>
    <t>ZAHRA AULIA</t>
  </si>
  <si>
    <t>985</t>
  </si>
  <si>
    <t>VIOSA NUR AZZURA</t>
  </si>
  <si>
    <t>984</t>
  </si>
  <si>
    <t>SYEFA SAMARA JAMAN</t>
  </si>
  <si>
    <t>983</t>
  </si>
  <si>
    <t>SITI NAILA AL KARIMAH</t>
  </si>
  <si>
    <t>982</t>
  </si>
  <si>
    <t>SITI KHOLISOTU ZAKIAH</t>
  </si>
  <si>
    <t>981</t>
  </si>
  <si>
    <t>SILVIA PUTRI CHAIRUNNISA</t>
  </si>
  <si>
    <t>980</t>
  </si>
  <si>
    <t>SHEIFA AULIA FIORENTINE</t>
  </si>
  <si>
    <t>979</t>
  </si>
  <si>
    <t>SALWA KAILA ZAHRA</t>
  </si>
  <si>
    <t>978</t>
  </si>
  <si>
    <t>SALSA TRI RAMADHANI</t>
  </si>
  <si>
    <t>977</t>
  </si>
  <si>
    <t>RONA IMRONA</t>
  </si>
  <si>
    <t>976</t>
  </si>
  <si>
    <t>RIANTI SARI DEVIU PUTRI</t>
  </si>
  <si>
    <t>975</t>
  </si>
  <si>
    <t>OLIVIA NUR BAIHAKIM</t>
  </si>
  <si>
    <t>974</t>
  </si>
  <si>
    <t>NURUL ANISAH HARAHAP</t>
  </si>
  <si>
    <t>973</t>
  </si>
  <si>
    <t>NOVIA SISKA LIAH</t>
  </si>
  <si>
    <t>972</t>
  </si>
  <si>
    <t>NOVANISA AMANDA</t>
  </si>
  <si>
    <t>971</t>
  </si>
  <si>
    <t>NIZMA PUTRI MAULIA</t>
  </si>
  <si>
    <t>970</t>
  </si>
  <si>
    <t>NINDYA GHEA ANINDITA</t>
  </si>
  <si>
    <t>969</t>
  </si>
  <si>
    <t>NARFA NAILA</t>
  </si>
  <si>
    <t>968</t>
  </si>
  <si>
    <t>NAILA LUTHFIATUSSOLIHAH</t>
  </si>
  <si>
    <t>967</t>
  </si>
  <si>
    <t>NADA AQILAH</t>
  </si>
  <si>
    <t>966</t>
  </si>
  <si>
    <t>MANDA FAUZIAH</t>
  </si>
  <si>
    <t>965</t>
  </si>
  <si>
    <t>KHOIRUNNISA</t>
  </si>
  <si>
    <t>964</t>
  </si>
  <si>
    <t>EFI OKTAVIANI</t>
  </si>
  <si>
    <t>963</t>
  </si>
  <si>
    <t>BUNGA CITRA LESTARI</t>
  </si>
  <si>
    <t>962</t>
  </si>
  <si>
    <t>AYU PUJIAH</t>
  </si>
  <si>
    <t>961</t>
  </si>
  <si>
    <t>AULYA FAUZYAH</t>
  </si>
  <si>
    <t>960</t>
  </si>
  <si>
    <t>AULIANA ILYAS</t>
  </si>
  <si>
    <t>959</t>
  </si>
  <si>
    <t>APRILIKA SEKAR KIRANI</t>
  </si>
  <si>
    <t>958</t>
  </si>
  <si>
    <t>KELAS 2B PEREMPUAN</t>
  </si>
  <si>
    <t>ZASKIA SHAFA MAHIRA</t>
  </si>
  <si>
    <t>957</t>
  </si>
  <si>
    <t>VELLANI MIRANTII PUTRI</t>
  </si>
  <si>
    <t>956</t>
  </si>
  <si>
    <t>UTAMI RESDIYANA</t>
  </si>
  <si>
    <t>955</t>
  </si>
  <si>
    <t>SUCIANINGSIH</t>
  </si>
  <si>
    <t>954</t>
  </si>
  <si>
    <t>SHOFIATUL KHUMAYAH</t>
  </si>
  <si>
    <t>953</t>
  </si>
  <si>
    <t>RIZKA AZLIA ARIFIN</t>
  </si>
  <si>
    <t>952</t>
  </si>
  <si>
    <t>RAISYA PUTRI SABILA</t>
  </si>
  <si>
    <t>951</t>
  </si>
  <si>
    <t>PUTRI NUR ANDINI</t>
  </si>
  <si>
    <t>950</t>
  </si>
  <si>
    <t>NURTRIANA SIANTURI</t>
  </si>
  <si>
    <t>949</t>
  </si>
  <si>
    <t>NOVA SAGITA HERDIANTI</t>
  </si>
  <si>
    <t>948</t>
  </si>
  <si>
    <t>NEILIZ ZAKIA RAHMA</t>
  </si>
  <si>
    <t>947</t>
  </si>
  <si>
    <t>NAJWA SYAHLA ANINDIA</t>
  </si>
  <si>
    <t>946</t>
  </si>
  <si>
    <t>NAILA ARJANI ALIFA</t>
  </si>
  <si>
    <t>945</t>
  </si>
  <si>
    <t>NABILA SIWI FIRDAUS</t>
  </si>
  <si>
    <t>944</t>
  </si>
  <si>
    <t>MEYKA AZZAHRA</t>
  </si>
  <si>
    <t>943</t>
  </si>
  <si>
    <t>MELVI AYUDIA PUTRI</t>
  </si>
  <si>
    <t>942</t>
  </si>
  <si>
    <t>MAURA AULIA KINANTI</t>
  </si>
  <si>
    <t>941</t>
  </si>
  <si>
    <t>LITA JAUZA ZAHROTUSSITA</t>
  </si>
  <si>
    <t>940</t>
  </si>
  <si>
    <t>LINDA LASTARI</t>
  </si>
  <si>
    <t>939</t>
  </si>
  <si>
    <t>LAYLATUL YANIS</t>
  </si>
  <si>
    <t>938</t>
  </si>
  <si>
    <t>KHOIRUNNISA HENDRIANI SAFITRI</t>
  </si>
  <si>
    <t>937</t>
  </si>
  <si>
    <t>FIDIA AMALIA</t>
  </si>
  <si>
    <t>936</t>
  </si>
  <si>
    <t>FEBRY AINURIZKA</t>
  </si>
  <si>
    <t>935</t>
  </si>
  <si>
    <t>FARA FADLIAH</t>
  </si>
  <si>
    <t>934</t>
  </si>
  <si>
    <t>DHEA KHOIRUN NISA</t>
  </si>
  <si>
    <t>933</t>
  </si>
  <si>
    <t>DANYSA AULIA RAHMA</t>
  </si>
  <si>
    <t>932</t>
  </si>
  <si>
    <t>AYUNI SALSABILA</t>
  </si>
  <si>
    <t>931</t>
  </si>
  <si>
    <t>ANISA DWI ANTARIKSA</t>
  </si>
  <si>
    <t>930</t>
  </si>
  <si>
    <t>ANANDA MUGI LESTARI</t>
  </si>
  <si>
    <t>929</t>
  </si>
  <si>
    <t>AISHA NAURA VALADINA</t>
  </si>
  <si>
    <t>928</t>
  </si>
  <si>
    <t>KELAS 2A PEREMPUAN</t>
  </si>
  <si>
    <t>WAHATU QOYIMAH</t>
  </si>
  <si>
    <t>927</t>
  </si>
  <si>
    <t>VIKHA FEBRIA</t>
  </si>
  <si>
    <t>926</t>
  </si>
  <si>
    <t>TOLINGATU MASUDAH</t>
  </si>
  <si>
    <t>925</t>
  </si>
  <si>
    <t>SYIFANI MAULIDA</t>
  </si>
  <si>
    <t>924</t>
  </si>
  <si>
    <t>SYALUNG AURA SYAHRANI</t>
  </si>
  <si>
    <t>923</t>
  </si>
  <si>
    <t>SITI TABINA FATIHAH</t>
  </si>
  <si>
    <t>922</t>
  </si>
  <si>
    <t>SITI AENIATUL ANGGRAENI</t>
  </si>
  <si>
    <t>921</t>
  </si>
  <si>
    <t>SITI SARAH</t>
  </si>
  <si>
    <t>920</t>
  </si>
  <si>
    <t>SETIANY SUBARNA</t>
  </si>
  <si>
    <t>919</t>
  </si>
  <si>
    <t>SELYANA RAMADANISCA SIMAN</t>
  </si>
  <si>
    <t>918</t>
  </si>
  <si>
    <t>SALSABILA NUR FALAH DEWI</t>
  </si>
  <si>
    <t>917</t>
  </si>
  <si>
    <t>SALSABILA NAZARA</t>
  </si>
  <si>
    <t>916</t>
  </si>
  <si>
    <t>RAIHANI AFIFAH</t>
  </si>
  <si>
    <t>915</t>
  </si>
  <si>
    <t>QUEEN RAMANDHA ROCKAFELLA D</t>
  </si>
  <si>
    <t>914</t>
  </si>
  <si>
    <t>NURUL AULIA</t>
  </si>
  <si>
    <t>913</t>
  </si>
  <si>
    <t>NOVISTA MELISA RAHMAN</t>
  </si>
  <si>
    <t>912</t>
  </si>
  <si>
    <t>MAHARANI HAFIS APRIANI</t>
  </si>
  <si>
    <t>911</t>
  </si>
  <si>
    <t>LAILA RAHMAH</t>
  </si>
  <si>
    <t>910</t>
  </si>
  <si>
    <t>KAILA REVANDA AINI</t>
  </si>
  <si>
    <t>909</t>
  </si>
  <si>
    <t>IVO NALITA</t>
  </si>
  <si>
    <t>908</t>
  </si>
  <si>
    <t>HAESYA LUNA</t>
  </si>
  <si>
    <t>907</t>
  </si>
  <si>
    <t>FIOLA NURUL AVIFAH</t>
  </si>
  <si>
    <t>906</t>
  </si>
  <si>
    <t>DEVI DARISATUN NAZIAH</t>
  </si>
  <si>
    <t>905</t>
  </si>
  <si>
    <t>DENIA DWI LESTARI</t>
  </si>
  <si>
    <t>904</t>
  </si>
  <si>
    <t>CHRISTAL SHAFA AULIA QANITAN PUTRI</t>
  </si>
  <si>
    <t>903</t>
  </si>
  <si>
    <t>BALQIS INSANI SAFITRI</t>
  </si>
  <si>
    <t>902</t>
  </si>
  <si>
    <t>AULIA AL ZAHRA</t>
  </si>
  <si>
    <t>901</t>
  </si>
  <si>
    <t>ASYFA AULIA PUTRI</t>
  </si>
  <si>
    <t>900</t>
  </si>
  <si>
    <t>AMELIA PUTRI</t>
  </si>
  <si>
    <t>899</t>
  </si>
  <si>
    <t>AGUSTINA PERMATA ASIH</t>
  </si>
  <si>
    <t>898</t>
  </si>
  <si>
    <t>ADINDA SYAHRA PRAMESTI</t>
  </si>
  <si>
    <t>897</t>
  </si>
  <si>
    <t>KELAS 1E PEREMPUAN</t>
  </si>
  <si>
    <t>ZAHRA PUTRIA SHAFARANI</t>
  </si>
  <si>
    <t>896</t>
  </si>
  <si>
    <t>WIDYA ZAKIYA HAER</t>
  </si>
  <si>
    <t>895</t>
  </si>
  <si>
    <t>VENSHIN NAKESYA AJI</t>
  </si>
  <si>
    <t>894</t>
  </si>
  <si>
    <t>SYIFA AURELLIA SALSABILA</t>
  </si>
  <si>
    <t>893</t>
  </si>
  <si>
    <t>SYAFIRA</t>
  </si>
  <si>
    <t>892</t>
  </si>
  <si>
    <t>SHELLA NATASYA</t>
  </si>
  <si>
    <t>891</t>
  </si>
  <si>
    <t>RIRIN NURUL HAYATI</t>
  </si>
  <si>
    <t>890</t>
  </si>
  <si>
    <t>RINDU RAHMA JUNAIDA</t>
  </si>
  <si>
    <t>889</t>
  </si>
  <si>
    <t>RIKA PEBRIANI</t>
  </si>
  <si>
    <t>888</t>
  </si>
  <si>
    <t>REVIKA ROSTIANA</t>
  </si>
  <si>
    <t>887</t>
  </si>
  <si>
    <t>PUTRI HANDINI</t>
  </si>
  <si>
    <t>886</t>
  </si>
  <si>
    <t>PUTRI AULIA NATASYA</t>
  </si>
  <si>
    <t>885</t>
  </si>
  <si>
    <t>NESSA INDRIANTI</t>
  </si>
  <si>
    <t>884</t>
  </si>
  <si>
    <t>MUTHMAINAH</t>
  </si>
  <si>
    <t>883</t>
  </si>
  <si>
    <t>LIDYA THIFRIZA</t>
  </si>
  <si>
    <t>882</t>
  </si>
  <si>
    <t>LIDYA RAHMADANI</t>
  </si>
  <si>
    <t>881</t>
  </si>
  <si>
    <t>KHINTAN WIDATI</t>
  </si>
  <si>
    <t>880</t>
  </si>
  <si>
    <t>KESYA ADWITIA KIRANI</t>
  </si>
  <si>
    <t>879</t>
  </si>
  <si>
    <t>KAYLA ATHIFA FIRMANSYAH</t>
  </si>
  <si>
    <t>878</t>
  </si>
  <si>
    <t>JIHAN ZAHIRA SUWANDI</t>
  </si>
  <si>
    <t>877</t>
  </si>
  <si>
    <t>HANI ANGRAINI</t>
  </si>
  <si>
    <t>876</t>
  </si>
  <si>
    <t>GISKA ADHWAAAULIA</t>
  </si>
  <si>
    <t>875</t>
  </si>
  <si>
    <t>FINA NAILATUL IZZAH</t>
  </si>
  <si>
    <t>874</t>
  </si>
  <si>
    <t>ELIS MUFLIHATUL AWALIAH</t>
  </si>
  <si>
    <t>873</t>
  </si>
  <si>
    <t>DINDA SAFIRA NUGRAHENI</t>
  </si>
  <si>
    <t>872</t>
  </si>
  <si>
    <t>DINDA AULIA PUTRI</t>
  </si>
  <si>
    <t>871</t>
  </si>
  <si>
    <t>DESTYANA VIDIAWAN</t>
  </si>
  <si>
    <t>870</t>
  </si>
  <si>
    <t>CITRA MAHALIA</t>
  </si>
  <si>
    <t>869</t>
  </si>
  <si>
    <t>AQILA NAURA ALEZZA</t>
  </si>
  <si>
    <t>868</t>
  </si>
  <si>
    <t>ANGGUN MULYA KHOIRUNISA</t>
  </si>
  <si>
    <t>867</t>
  </si>
  <si>
    <t>ALYA RAMADANI</t>
  </si>
  <si>
    <t>866</t>
  </si>
  <si>
    <t>ALIFA SYAHDIAZZAHRA</t>
  </si>
  <si>
    <t>865</t>
  </si>
  <si>
    <t>KELAS 1D PEREMPUAN</t>
  </si>
  <si>
    <t>ZASKIA RAHMA KARUNIA</t>
  </si>
  <si>
    <t>864</t>
  </si>
  <si>
    <t>ZAHRA AYU</t>
  </si>
  <si>
    <t>863</t>
  </si>
  <si>
    <t>SYIFA AULIA</t>
  </si>
  <si>
    <t>862</t>
  </si>
  <si>
    <t>SRI AMELIANI</t>
  </si>
  <si>
    <t>861</t>
  </si>
  <si>
    <t>SILFIA RAHMAWATI</t>
  </si>
  <si>
    <t>860</t>
  </si>
  <si>
    <t>SIFA MUTIARA LISDI</t>
  </si>
  <si>
    <t>859</t>
  </si>
  <si>
    <t>SELENA BELVA JUAN CALLYSTA</t>
  </si>
  <si>
    <t>858</t>
  </si>
  <si>
    <t>SACHI KHOLILLA TSUROYYA</t>
  </si>
  <si>
    <t>857</t>
  </si>
  <si>
    <t>RIZKA MAULIDA OKTAVIANI</t>
  </si>
  <si>
    <t>856</t>
  </si>
  <si>
    <t>RAYSA AMELIA</t>
  </si>
  <si>
    <t>855</t>
  </si>
  <si>
    <t>RAHMA AMELIA</t>
  </si>
  <si>
    <t>854</t>
  </si>
  <si>
    <t>PUTRI AMELIA</t>
  </si>
  <si>
    <t>853</t>
  </si>
  <si>
    <t>NEYSHA LUTHFIA KHOIRUNISA</t>
  </si>
  <si>
    <t>852</t>
  </si>
  <si>
    <t>MUTIARA AZZAHRA</t>
  </si>
  <si>
    <t>851</t>
  </si>
  <si>
    <t>LUTFIANA ULFA</t>
  </si>
  <si>
    <t>850</t>
  </si>
  <si>
    <t>KEISHA QANITA AZMINA</t>
  </si>
  <si>
    <t>849</t>
  </si>
  <si>
    <t>KAYLA SHINTA BALQIS</t>
  </si>
  <si>
    <t>848</t>
  </si>
  <si>
    <t>KAILA YAMANI</t>
  </si>
  <si>
    <t>847</t>
  </si>
  <si>
    <t>HAFITA MAULLIDIA</t>
  </si>
  <si>
    <t>846</t>
  </si>
  <si>
    <t>FATYA RAHMADINA</t>
  </si>
  <si>
    <t>845</t>
  </si>
  <si>
    <t>DITA RIZKIYA RAMADANI</t>
  </si>
  <si>
    <t>844</t>
  </si>
  <si>
    <t>CINTA ALEA DINARI</t>
  </si>
  <si>
    <t>843</t>
  </si>
  <si>
    <t>CINDY DEVA OKTAVIA</t>
  </si>
  <si>
    <t>842</t>
  </si>
  <si>
    <t>AYUHANA AL ZAIMAH LIZAKHRUF</t>
  </si>
  <si>
    <t>841</t>
  </si>
  <si>
    <t>AURA MAULIDA</t>
  </si>
  <si>
    <t>840</t>
  </si>
  <si>
    <t>AURA BILQIS NURRAJABY</t>
  </si>
  <si>
    <t>839</t>
  </si>
  <si>
    <t>AUDY JAHROTUN NISA</t>
  </si>
  <si>
    <t>838</t>
  </si>
  <si>
    <t>ALIFATU NURJANAH</t>
  </si>
  <si>
    <t>837</t>
  </si>
  <si>
    <t>AIRIN AL HUSNA</t>
  </si>
  <si>
    <t>836</t>
  </si>
  <si>
    <t>AIRA SINDY</t>
  </si>
  <si>
    <t>835</t>
  </si>
  <si>
    <t>AINNI MUTHMAINNA NURUL VIYATA</t>
  </si>
  <si>
    <t>834</t>
  </si>
  <si>
    <t>ADINDA DWI BUNGA DESTIANTI</t>
  </si>
  <si>
    <t>833</t>
  </si>
  <si>
    <t>AAS KHOSIAH</t>
  </si>
  <si>
    <t>832</t>
  </si>
  <si>
    <t>KELAS 1C PEREMPUAN</t>
  </si>
  <si>
    <t>SITI NURHOPIPAH</t>
  </si>
  <si>
    <t>831</t>
  </si>
  <si>
    <t>SITI MAISYAH</t>
  </si>
  <si>
    <t>830</t>
  </si>
  <si>
    <t>SITI ARTIKA SARI</t>
  </si>
  <si>
    <t>829</t>
  </si>
  <si>
    <t>SARIYATUL WARDAH</t>
  </si>
  <si>
    <t>828</t>
  </si>
  <si>
    <t>SADZWINA RIZQI RAMADHANI</t>
  </si>
  <si>
    <t>827</t>
  </si>
  <si>
    <t>REVINA JULIANTI</t>
  </si>
  <si>
    <t>826</t>
  </si>
  <si>
    <t>RESKI INA WIRAWATI</t>
  </si>
  <si>
    <t>825</t>
  </si>
  <si>
    <t>RAHMA FITRIA SA'ADAH</t>
  </si>
  <si>
    <t>824</t>
  </si>
  <si>
    <t>PUTRI RAMADANIA</t>
  </si>
  <si>
    <t>823</t>
  </si>
  <si>
    <t>PRISKA ALMIRA DEWI SUPRIATNA</t>
  </si>
  <si>
    <t>822</t>
  </si>
  <si>
    <t>NINDI SUANDINI</t>
  </si>
  <si>
    <t>821</t>
  </si>
  <si>
    <t>MALIAH NURULAINI</t>
  </si>
  <si>
    <t>820</t>
  </si>
  <si>
    <t>LISNA LUSIANA PUTRI</t>
  </si>
  <si>
    <t>819</t>
  </si>
  <si>
    <t>KISYA ANZANI</t>
  </si>
  <si>
    <t>818</t>
  </si>
  <si>
    <t>KHALIZA GUSTI PUTRI</t>
  </si>
  <si>
    <t>817</t>
  </si>
  <si>
    <t>JIHAN KIRANA</t>
  </si>
  <si>
    <t>816</t>
  </si>
  <si>
    <t>JAMILAH</t>
  </si>
  <si>
    <t>815</t>
  </si>
  <si>
    <t>IRMA KUSUMA WATI</t>
  </si>
  <si>
    <t>814</t>
  </si>
  <si>
    <t>INTAN FEBI WULANSARI</t>
  </si>
  <si>
    <t>813</t>
  </si>
  <si>
    <t>IMANIAR ABIRIAH MAGFIROH</t>
  </si>
  <si>
    <t>812</t>
  </si>
  <si>
    <t>IHDINA NATASYA AULIA</t>
  </si>
  <si>
    <t>811</t>
  </si>
  <si>
    <t>HUSNIA ZAHROOTUL FAUZIYYAH</t>
  </si>
  <si>
    <t>810</t>
  </si>
  <si>
    <t>HERLINA PUTRI</t>
  </si>
  <si>
    <t>809</t>
  </si>
  <si>
    <t>HAERUN NISA</t>
  </si>
  <si>
    <t>808</t>
  </si>
  <si>
    <t>DWI NUR AINI</t>
  </si>
  <si>
    <t>807</t>
  </si>
  <si>
    <t>AUREL VALERIA DEVI</t>
  </si>
  <si>
    <t>806</t>
  </si>
  <si>
    <t>AULIA JAHROTU RIKOH</t>
  </si>
  <si>
    <t>805</t>
  </si>
  <si>
    <t>ATHILLA SYAMILYA</t>
  </si>
  <si>
    <t>804</t>
  </si>
  <si>
    <t>ARINI ZAHRA</t>
  </si>
  <si>
    <t>803</t>
  </si>
  <si>
    <t>ANA TASYA PUTRI</t>
  </si>
  <si>
    <t>802</t>
  </si>
  <si>
    <t>AMANDA RAMADHANI JENI PUTRI</t>
  </si>
  <si>
    <t>801</t>
  </si>
  <si>
    <t>ALMAYRA AZIZAH FITRIA</t>
  </si>
  <si>
    <t>800</t>
  </si>
  <si>
    <t>ALIFAH NURIS SA'DIYAH</t>
  </si>
  <si>
    <t>799</t>
  </si>
  <si>
    <t>KELAS 1B PEREMPUAN</t>
  </si>
  <si>
    <t>VILA SIFAFIATUL HUSNAH</t>
  </si>
  <si>
    <t>798</t>
  </si>
  <si>
    <t>VANIA DWI ATHAFUNNISA</t>
  </si>
  <si>
    <t>797</t>
  </si>
  <si>
    <t>TIARA SHINTA LOVENE SHEA</t>
  </si>
  <si>
    <t>796</t>
  </si>
  <si>
    <t>TAMI FAHIRAH</t>
  </si>
  <si>
    <t>795</t>
  </si>
  <si>
    <t>SYIFA MAULIDA</t>
  </si>
  <si>
    <t>794</t>
  </si>
  <si>
    <t>SYAHIRA SHAINE</t>
  </si>
  <si>
    <t>793</t>
  </si>
  <si>
    <t xml:space="preserve">SYAFIRA MEIDA KAMILA AMATUSSHOLIHAH </t>
  </si>
  <si>
    <t>792</t>
  </si>
  <si>
    <t>SITI WELAS ASIH</t>
  </si>
  <si>
    <t>791</t>
  </si>
  <si>
    <t>SITI NUR ANDINI</t>
  </si>
  <si>
    <t>790</t>
  </si>
  <si>
    <t>RISMA AYU ADIRA</t>
  </si>
  <si>
    <t>789</t>
  </si>
  <si>
    <t xml:space="preserve">RESTIANI AYU WULANDARI </t>
  </si>
  <si>
    <t>788</t>
  </si>
  <si>
    <t>RESTIANA AYU WULANDARI</t>
  </si>
  <si>
    <t>787</t>
  </si>
  <si>
    <t>PUTRI AYUNDIRA RAMADHANI</t>
  </si>
  <si>
    <t>786</t>
  </si>
  <si>
    <t>NURMALA PUTRI ARYANI</t>
  </si>
  <si>
    <t>785</t>
  </si>
  <si>
    <t>NASYWA PUTRI ALANA</t>
  </si>
  <si>
    <t>784</t>
  </si>
  <si>
    <t>NADHIRA ATHFA ALZAHRA</t>
  </si>
  <si>
    <t>783</t>
  </si>
  <si>
    <t>MUTIARA NAWANGSARI</t>
  </si>
  <si>
    <t>782</t>
  </si>
  <si>
    <t>MEYLAN AURA RIZKI</t>
  </si>
  <si>
    <t>781</t>
  </si>
  <si>
    <t>MELANI PUTRI</t>
  </si>
  <si>
    <t>780</t>
  </si>
  <si>
    <t>LUTFI AULIA</t>
  </si>
  <si>
    <t>779</t>
  </si>
  <si>
    <t>KARTIKA NUR SABRINA</t>
  </si>
  <si>
    <t>778</t>
  </si>
  <si>
    <t>HUMAIRA PUTRI SALSABILA</t>
  </si>
  <si>
    <t>777</t>
  </si>
  <si>
    <t>776</t>
  </si>
  <si>
    <t>ELSA AULIA NURHIDAYATI</t>
  </si>
  <si>
    <t>775</t>
  </si>
  <si>
    <t>DONA MAELANI</t>
  </si>
  <si>
    <t>774</t>
  </si>
  <si>
    <t>AZKA KAYYISA HUDIYA</t>
  </si>
  <si>
    <t>773</t>
  </si>
  <si>
    <t>AULIA SALSABILA</t>
  </si>
  <si>
    <t>772</t>
  </si>
  <si>
    <t>ARTIKA SARIDEVI</t>
  </si>
  <si>
    <t>771</t>
  </si>
  <si>
    <t>AQILA DWI AYUNINGTYAS</t>
  </si>
  <si>
    <t>770</t>
  </si>
  <si>
    <t>ANNISA HASNA JAUZAA</t>
  </si>
  <si>
    <t>769</t>
  </si>
  <si>
    <t>AMELIA AGUSTINA</t>
  </si>
  <si>
    <t>768</t>
  </si>
  <si>
    <t>ADINDA NADIRA DEWANTARI</t>
  </si>
  <si>
    <t>767</t>
  </si>
  <si>
    <t>KELAS 1A PEREMPUAN</t>
  </si>
  <si>
    <t>TEGAR RAGIL KUNCORO</t>
  </si>
  <si>
    <t>766</t>
  </si>
  <si>
    <t>SIBRO MALISI</t>
  </si>
  <si>
    <t>765</t>
  </si>
  <si>
    <t>ROFID AL AHKAM</t>
  </si>
  <si>
    <t>764</t>
  </si>
  <si>
    <t xml:space="preserve">RIFKY NURWAHYU BUDI UTOMO </t>
  </si>
  <si>
    <t>763</t>
  </si>
  <si>
    <t>RAHMAT SOBARI</t>
  </si>
  <si>
    <t>762</t>
  </si>
  <si>
    <t>RADJA</t>
  </si>
  <si>
    <t>761</t>
  </si>
  <si>
    <t>MUHAMMAD RIZKI</t>
  </si>
  <si>
    <t>760</t>
  </si>
  <si>
    <t xml:space="preserve">MUHAMMAD ADHITYA NUR RAHMAT </t>
  </si>
  <si>
    <t>759</t>
  </si>
  <si>
    <t>MUHAMAD RIFQI</t>
  </si>
  <si>
    <t>758</t>
  </si>
  <si>
    <t>MUHAMAD NUR ALIF</t>
  </si>
  <si>
    <t>757</t>
  </si>
  <si>
    <t>MUHAMAD HAIKAL NAHAR</t>
  </si>
  <si>
    <t>756</t>
  </si>
  <si>
    <t>MUHAMAD ALGIFARI</t>
  </si>
  <si>
    <t>755</t>
  </si>
  <si>
    <t>M. USTAJUL WILDAN</t>
  </si>
  <si>
    <t>754</t>
  </si>
  <si>
    <t>M. NI'MAT SALSABILA</t>
  </si>
  <si>
    <t>753</t>
  </si>
  <si>
    <t>M. NAWAS ZAHRAWI</t>
  </si>
  <si>
    <t>752</t>
  </si>
  <si>
    <t>M. AULIYA LUTFI</t>
  </si>
  <si>
    <t>751</t>
  </si>
  <si>
    <t>JAMAL YAHYA</t>
  </si>
  <si>
    <t>750</t>
  </si>
  <si>
    <t>HAUZAN FADILLAH</t>
  </si>
  <si>
    <t>749</t>
  </si>
  <si>
    <t>HAIDAR AMIN NASHOHAL UMAM</t>
  </si>
  <si>
    <t>748</t>
  </si>
  <si>
    <t>FERDIANSYAH</t>
  </si>
  <si>
    <t>747</t>
  </si>
  <si>
    <t>FARHAN HIDAYAT</t>
  </si>
  <si>
    <t>746</t>
  </si>
  <si>
    <t>DYMAS AL FAKHRI</t>
  </si>
  <si>
    <t>745</t>
  </si>
  <si>
    <t>DIMAS SETIAWIGUNA PRAYOGA</t>
  </si>
  <si>
    <t>744</t>
  </si>
  <si>
    <t>DENIL MAULANA</t>
  </si>
  <si>
    <t>743</t>
  </si>
  <si>
    <t>ARIF HIDAYATULLAH</t>
  </si>
  <si>
    <t>742</t>
  </si>
  <si>
    <t>ANDHIKA WAHYU NURPRASETYO</t>
  </si>
  <si>
    <t>741</t>
  </si>
  <si>
    <t>AGUNG ARIYANSYAH PRADESTA</t>
  </si>
  <si>
    <t>740</t>
  </si>
  <si>
    <t>ABDI GHANI MUTTAQIN</t>
  </si>
  <si>
    <t>739</t>
  </si>
  <si>
    <t>KELAS 6C LAKI-LAKI</t>
  </si>
  <si>
    <t>ZAMZAM OKUPA</t>
  </si>
  <si>
    <t>738</t>
  </si>
  <si>
    <t>SYAHRUL HANIF BALA</t>
  </si>
  <si>
    <t>737</t>
  </si>
  <si>
    <t>SENO YOUNG LAZUARDI</t>
  </si>
  <si>
    <t>736</t>
  </si>
  <si>
    <t>RIZKI AGUS PANGESTU</t>
  </si>
  <si>
    <t>735</t>
  </si>
  <si>
    <t>RAYA FAUZAN ILHAMI</t>
  </si>
  <si>
    <t>734</t>
  </si>
  <si>
    <t>NICO SURYA AKBAR</t>
  </si>
  <si>
    <t>733</t>
  </si>
  <si>
    <t>NAUFALI AHMAD FAUZAN</t>
  </si>
  <si>
    <t>732</t>
  </si>
  <si>
    <t>NAUFAL ADITYA</t>
  </si>
  <si>
    <t>731</t>
  </si>
  <si>
    <t>NANDA SUNARYA</t>
  </si>
  <si>
    <t>730</t>
  </si>
  <si>
    <t>MUHAMMAD FAKHRIL A</t>
  </si>
  <si>
    <t>729</t>
  </si>
  <si>
    <t>MUHAMAD AGUNG NUR KHOLIK</t>
  </si>
  <si>
    <t>728</t>
  </si>
  <si>
    <t>MAULANA ISKANDAR</t>
  </si>
  <si>
    <t>727</t>
  </si>
  <si>
    <t>M. AANG MUNAWWAR</t>
  </si>
  <si>
    <t>726</t>
  </si>
  <si>
    <t>M. NASIR</t>
  </si>
  <si>
    <t>725</t>
  </si>
  <si>
    <t>M. HUDAIFI</t>
  </si>
  <si>
    <t>724</t>
  </si>
  <si>
    <t>M. HASYIM</t>
  </si>
  <si>
    <t>723</t>
  </si>
  <si>
    <t>M. FAKHRURROZI</t>
  </si>
  <si>
    <t>722</t>
  </si>
  <si>
    <t>M. ARPI ADHA</t>
  </si>
  <si>
    <t>721</t>
  </si>
  <si>
    <t>M. ADIANSYAH</t>
  </si>
  <si>
    <t>720</t>
  </si>
  <si>
    <t>IKHSAN MAULANA</t>
  </si>
  <si>
    <t>719</t>
  </si>
  <si>
    <t>FAKHRI DZAKWAN</t>
  </si>
  <si>
    <t>718</t>
  </si>
  <si>
    <t>FAHRUL MUHARROM</t>
  </si>
  <si>
    <t>717</t>
  </si>
  <si>
    <t>BAGUS SETIYADI</t>
  </si>
  <si>
    <t>716</t>
  </si>
  <si>
    <t>BAGAS MAULANA</t>
  </si>
  <si>
    <t>715</t>
  </si>
  <si>
    <t>ANDIKA WISNU SAPUTRA</t>
  </si>
  <si>
    <t>714</t>
  </si>
  <si>
    <t>AGUNG FATHUL AZIM</t>
  </si>
  <si>
    <t>713</t>
  </si>
  <si>
    <t>ADRIAN MAULANA</t>
  </si>
  <si>
    <t>712</t>
  </si>
  <si>
    <t>KELAS 6B LAKI-LAKI</t>
  </si>
  <si>
    <t>ZULPAN ASZUBEIR</t>
  </si>
  <si>
    <t>711</t>
  </si>
  <si>
    <t>WILIS SEPTIAN PUTRA</t>
  </si>
  <si>
    <t>710</t>
  </si>
  <si>
    <t>WILDAN ADZKAR ISMAIL</t>
  </si>
  <si>
    <t>709</t>
  </si>
  <si>
    <t>SADDAM MUBAROK</t>
  </si>
  <si>
    <t>708</t>
  </si>
  <si>
    <t>RIZKI NUR AMALUDIN</t>
  </si>
  <si>
    <t>707</t>
  </si>
  <si>
    <t>RIZAL ARDIANSYAH</t>
  </si>
  <si>
    <t>706</t>
  </si>
  <si>
    <t>RIDWAN DWI KURNIAWAN</t>
  </si>
  <si>
    <t>705</t>
  </si>
  <si>
    <t>NOVAL ISLAN HERDIANSYAH</t>
  </si>
  <si>
    <t>704</t>
  </si>
  <si>
    <t>NANDA FRENDI SETIAWAN</t>
  </si>
  <si>
    <t>703</t>
  </si>
  <si>
    <t>MUHAMMAD WAHYU HIDAYATULLOH</t>
  </si>
  <si>
    <t>702</t>
  </si>
  <si>
    <t>MUHAMMAD RIZQULLAH HANAFI</t>
  </si>
  <si>
    <t>701</t>
  </si>
  <si>
    <t>MUHAMMAD RAYHAN AL-FIQRI</t>
  </si>
  <si>
    <t>700</t>
  </si>
  <si>
    <t>MUHAMAD NURDIANSYAH</t>
  </si>
  <si>
    <t>699</t>
  </si>
  <si>
    <t>MUHAMMAD FALIKKUL IMAN</t>
  </si>
  <si>
    <t>698</t>
  </si>
  <si>
    <t>MUHAMMAD FAIZ ABDUL AZIZ</t>
  </si>
  <si>
    <t>697</t>
  </si>
  <si>
    <t>MOHAMAD FAISAL RIZKIYANSAH</t>
  </si>
  <si>
    <t>696</t>
  </si>
  <si>
    <t>MUHAMMAD DINO NESTIANI</t>
  </si>
  <si>
    <t>695</t>
  </si>
  <si>
    <t>MAULANA FIKRI IBRAHIM</t>
  </si>
  <si>
    <t>694</t>
  </si>
  <si>
    <t>IBNU JARIR</t>
  </si>
  <si>
    <t>693</t>
  </si>
  <si>
    <t>HAMZAS</t>
  </si>
  <si>
    <t>692</t>
  </si>
  <si>
    <t>FITRA ROMADHON</t>
  </si>
  <si>
    <t>691</t>
  </si>
  <si>
    <t>FANDI AHMAD KURNIAWAN</t>
  </si>
  <si>
    <t>690</t>
  </si>
  <si>
    <t>FAIZAL MA'SHUM</t>
  </si>
  <si>
    <t>689</t>
  </si>
  <si>
    <t>AWAL ALFIN SAHAL</t>
  </si>
  <si>
    <t>688</t>
  </si>
  <si>
    <t>ARIEF DWI PUTRA WARDANI</t>
  </si>
  <si>
    <t>687</t>
  </si>
  <si>
    <t>ALDIAN SYAH</t>
  </si>
  <si>
    <t>686</t>
  </si>
  <si>
    <t>AHMAD RAFLI ANNAFI</t>
  </si>
  <si>
    <t>685</t>
  </si>
  <si>
    <t>KELAS 6A LAKI-LAKI</t>
  </si>
  <si>
    <t>SYAMSUL AFRIZAL</t>
  </si>
  <si>
    <t>684</t>
  </si>
  <si>
    <t>RADEN AHMAD ABDULAH</t>
  </si>
  <si>
    <t>683</t>
  </si>
  <si>
    <t>RACHMAD FIQRI M</t>
  </si>
  <si>
    <t>682</t>
  </si>
  <si>
    <t>PANDU YUSUF SANTANA</t>
  </si>
  <si>
    <t>681</t>
  </si>
  <si>
    <t>MUHAMMAD INDRAWAN</t>
  </si>
  <si>
    <t>680</t>
  </si>
  <si>
    <t>MUHAMMAD ILHAM SIROJUDIN</t>
  </si>
  <si>
    <t>679</t>
  </si>
  <si>
    <t>MUHAMAD FADLAN ZIDNA</t>
  </si>
  <si>
    <t>678</t>
  </si>
  <si>
    <t>MUHAMAD AULA RAMADANI</t>
  </si>
  <si>
    <t>677</t>
  </si>
  <si>
    <t>MUHAMAD ADAM ALFIANSYAH</t>
  </si>
  <si>
    <t>676</t>
  </si>
  <si>
    <t>MORENO SUKMA R</t>
  </si>
  <si>
    <t>675</t>
  </si>
  <si>
    <t>MOHAMMAD ROFIUDIN</t>
  </si>
  <si>
    <t>674</t>
  </si>
  <si>
    <t>M. WIELDAN AZZAMI</t>
  </si>
  <si>
    <t>673</t>
  </si>
  <si>
    <t>M. RAFLI</t>
  </si>
  <si>
    <t>672</t>
  </si>
  <si>
    <t>M. RAFAEL REZA</t>
  </si>
  <si>
    <t>671</t>
  </si>
  <si>
    <t>M. IHYA ALFARABI</t>
  </si>
  <si>
    <t>670</t>
  </si>
  <si>
    <t>M. AKHSAN ALFAREZA</t>
  </si>
  <si>
    <t>669</t>
  </si>
  <si>
    <t>LATHIF IKHSAN F</t>
  </si>
  <si>
    <t>668</t>
  </si>
  <si>
    <t>FAUZI FITRA NURWINATA</t>
  </si>
  <si>
    <t>667</t>
  </si>
  <si>
    <t>FARHAN DAFA AMRULLOH</t>
  </si>
  <si>
    <t>666</t>
  </si>
  <si>
    <t>DIKA AGUSTIN</t>
  </si>
  <si>
    <t>665</t>
  </si>
  <si>
    <t>AZZURA NUR RAHMADI YANA</t>
  </si>
  <si>
    <t>664</t>
  </si>
  <si>
    <t>ADE KHOLID MAULANA</t>
  </si>
  <si>
    <t>663</t>
  </si>
  <si>
    <t>KELAS 5D LAKI-LAKI</t>
  </si>
  <si>
    <t xml:space="preserve">VIZRI MAPRATAMA </t>
  </si>
  <si>
    <t>662</t>
  </si>
  <si>
    <t>SYUKUR RAMADANI</t>
  </si>
  <si>
    <t>661</t>
  </si>
  <si>
    <t>RYAN FIRMANSYAH</t>
  </si>
  <si>
    <t>660</t>
  </si>
  <si>
    <t>RIZKY ALIF R</t>
  </si>
  <si>
    <t>659</t>
  </si>
  <si>
    <t>RIFQI SYAHRULLOH</t>
  </si>
  <si>
    <t>658</t>
  </si>
  <si>
    <t>RIFKI DIKA A</t>
  </si>
  <si>
    <t>657</t>
  </si>
  <si>
    <t>MUHAMAD GERAL ALBANI</t>
  </si>
  <si>
    <t>656</t>
  </si>
  <si>
    <t>MUHAMAD AFRIZAL</t>
  </si>
  <si>
    <t>655</t>
  </si>
  <si>
    <t>M.RIZAL KASUBAN</t>
  </si>
  <si>
    <t>654</t>
  </si>
  <si>
    <t>M. MUHAJIR AMIRULLAH</t>
  </si>
  <si>
    <t>653</t>
  </si>
  <si>
    <t>M. KHADAFI</t>
  </si>
  <si>
    <t>652</t>
  </si>
  <si>
    <t>M. FAIZZAR RACHMAN</t>
  </si>
  <si>
    <t>651</t>
  </si>
  <si>
    <t>M. ATHILA FAHREZA</t>
  </si>
  <si>
    <t>650</t>
  </si>
  <si>
    <t>M. AHDAN ZUHAYI</t>
  </si>
  <si>
    <t>649</t>
  </si>
  <si>
    <t>KELVIN ARDIYANSYAH</t>
  </si>
  <si>
    <t>648</t>
  </si>
  <si>
    <t>ILHAM RIFKI PRATAMA</t>
  </si>
  <si>
    <t>647</t>
  </si>
  <si>
    <t>FIRMAN ALI SYAHBANA</t>
  </si>
  <si>
    <t>646</t>
  </si>
  <si>
    <t>FATAH NURRIZKI</t>
  </si>
  <si>
    <t>645</t>
  </si>
  <si>
    <t>DEDEN SUDARNA</t>
  </si>
  <si>
    <t>644</t>
  </si>
  <si>
    <t>ARVAN FEBRIYANTO</t>
  </si>
  <si>
    <t>643</t>
  </si>
  <si>
    <t>ARIF SUHAEMI</t>
  </si>
  <si>
    <t>642</t>
  </si>
  <si>
    <t>ARDIYANSYAH PRATAMA</t>
  </si>
  <si>
    <t>641</t>
  </si>
  <si>
    <t>ALIF NUR CAHYADI</t>
  </si>
  <si>
    <t>640</t>
  </si>
  <si>
    <t>KELAS 5C LAKI-LAKI</t>
  </si>
  <si>
    <t>WAHYU RAHMAT RAMADHANI</t>
  </si>
  <si>
    <t>639</t>
  </si>
  <si>
    <t>ROBY BAROKAH</t>
  </si>
  <si>
    <t>638</t>
  </si>
  <si>
    <t>RIZQY ARDIYANSYAH</t>
  </si>
  <si>
    <t>637</t>
  </si>
  <si>
    <t>MUHAMMAD ZIDAN ALFAHREZY</t>
  </si>
  <si>
    <t>636</t>
  </si>
  <si>
    <t>MUHAMMAD SATRIA ADHINAYA</t>
  </si>
  <si>
    <t>635</t>
  </si>
  <si>
    <t>MUHAMMAD NABIL NADHIF</t>
  </si>
  <si>
    <t>634</t>
  </si>
  <si>
    <t>MUHAMMAD MA'MUN</t>
  </si>
  <si>
    <t>633</t>
  </si>
  <si>
    <t>MUHAMMAD JA'FAR AL FAQIH</t>
  </si>
  <si>
    <t>632</t>
  </si>
  <si>
    <t>MUHAMMAD INDRA MAULANA</t>
  </si>
  <si>
    <t>631</t>
  </si>
  <si>
    <t>MUHAMMAD HADI WILDAN</t>
  </si>
  <si>
    <t>630</t>
  </si>
  <si>
    <t>MUHAMMAD DAVIE PRABOWO</t>
  </si>
  <si>
    <t>629</t>
  </si>
  <si>
    <t>MUHAMMAD DAFFA JAUHAR</t>
  </si>
  <si>
    <t>628</t>
  </si>
  <si>
    <t>MUHAMMAD ARIF</t>
  </si>
  <si>
    <t>627</t>
  </si>
  <si>
    <t>JA'FAR SHIDDIQ AZ-ZUHRY</t>
  </si>
  <si>
    <t>626</t>
  </si>
  <si>
    <t>HADI ASHSHAHIBY</t>
  </si>
  <si>
    <t>625</t>
  </si>
  <si>
    <t>FAHMI BAYHAQI RAMADHANI</t>
  </si>
  <si>
    <t>624</t>
  </si>
  <si>
    <t>EKA AGUSTIYAN</t>
  </si>
  <si>
    <t>623</t>
  </si>
  <si>
    <t>DZACKY NUR SYAM AKBAR</t>
  </si>
  <si>
    <t>622</t>
  </si>
  <si>
    <t>DERIYANSYAH MAULANA</t>
  </si>
  <si>
    <t>621</t>
  </si>
  <si>
    <t>DEDY</t>
  </si>
  <si>
    <t>620</t>
  </si>
  <si>
    <t>DEDEN MUHAMMAD RIDWAN</t>
  </si>
  <si>
    <t>619</t>
  </si>
  <si>
    <t>AMMAR MURTADHA</t>
  </si>
  <si>
    <t>618</t>
  </si>
  <si>
    <t>AHMAD SABILAR ROSYAD</t>
  </si>
  <si>
    <t>617</t>
  </si>
  <si>
    <t>AGUS ROHMAT</t>
  </si>
  <si>
    <t>616</t>
  </si>
  <si>
    <t>AGUNG PUTRA PRADIFA</t>
  </si>
  <si>
    <t>615</t>
  </si>
  <si>
    <t>ADITH PRASETYO WIJAYA</t>
  </si>
  <si>
    <t>614</t>
  </si>
  <si>
    <t>ABDUL HARIS</t>
  </si>
  <si>
    <t>613</t>
  </si>
  <si>
    <t>KELAS 5B LAKI-LAKI</t>
  </si>
  <si>
    <t>WILDAN AULIA DANI</t>
  </si>
  <si>
    <t>612</t>
  </si>
  <si>
    <t>WHILDAN PRADANA SETIAWAN</t>
  </si>
  <si>
    <t>611</t>
  </si>
  <si>
    <t>WAHYU ROMADHON</t>
  </si>
  <si>
    <t>610</t>
  </si>
  <si>
    <t>ROFIQ RUSYADI</t>
  </si>
  <si>
    <t>609</t>
  </si>
  <si>
    <t>RISKI ROMADHAN</t>
  </si>
  <si>
    <t>608</t>
  </si>
  <si>
    <t>RIDHO ARDHI NUGROHO</t>
  </si>
  <si>
    <t>607</t>
  </si>
  <si>
    <t>REHAN AGUSTINO</t>
  </si>
  <si>
    <t>606</t>
  </si>
  <si>
    <t>MUHAMMAD ZAIN HIFZHI MUZAKKY</t>
  </si>
  <si>
    <t>605</t>
  </si>
  <si>
    <t>MUHAMMAD WAHID ARIFIANTO</t>
  </si>
  <si>
    <t>604</t>
  </si>
  <si>
    <t>MUHAMMAD SYAHRIL</t>
  </si>
  <si>
    <t>603</t>
  </si>
  <si>
    <t>MUHAMMAD KEVIN LAZUARDI</t>
  </si>
  <si>
    <t>602</t>
  </si>
  <si>
    <t>MUHAMMAD IHSAN NASRULLAH</t>
  </si>
  <si>
    <t>601</t>
  </si>
  <si>
    <t>MUHAMMAD DZIKI ALAMSYAH</t>
  </si>
  <si>
    <t>600</t>
  </si>
  <si>
    <t>MUHAMMAD ALFIYAN MULYADI</t>
  </si>
  <si>
    <t>599</t>
  </si>
  <si>
    <t>MUHAMAD IRZAN JOHAN</t>
  </si>
  <si>
    <t>598</t>
  </si>
  <si>
    <t>MUHAMAD ARDIYANSYAH</t>
  </si>
  <si>
    <t>597</t>
  </si>
  <si>
    <t>MOHAMMAD RAFI SUGIA</t>
  </si>
  <si>
    <t>596</t>
  </si>
  <si>
    <t>KHOIRUL BASYAR</t>
  </si>
  <si>
    <t>595</t>
  </si>
  <si>
    <t>JAMI NUR IQBAL</t>
  </si>
  <si>
    <t>594</t>
  </si>
  <si>
    <t>IMAM ALIEF</t>
  </si>
  <si>
    <t>593</t>
  </si>
  <si>
    <t>FIKRI MAULANA</t>
  </si>
  <si>
    <t>592</t>
  </si>
  <si>
    <t>FAIZAL NABAWI</t>
  </si>
  <si>
    <t>591</t>
  </si>
  <si>
    <t>AZIZUL LATHIF</t>
  </si>
  <si>
    <t>590</t>
  </si>
  <si>
    <t>ARIESETIADI MUDZAKIR MANAF</t>
  </si>
  <si>
    <t>589</t>
  </si>
  <si>
    <t>ARDI NUR YAHYA</t>
  </si>
  <si>
    <t>588</t>
  </si>
  <si>
    <t>ANDY SETIAWAN</t>
  </si>
  <si>
    <t>587</t>
  </si>
  <si>
    <t>AHMAD FAUZAN</t>
  </si>
  <si>
    <t>586</t>
  </si>
  <si>
    <t>AFIF FADHILAH</t>
  </si>
  <si>
    <t>585</t>
  </si>
  <si>
    <t>KELAS 5A LAKI-LAKI</t>
  </si>
  <si>
    <t>SYAMSUL RAHMATULLAH MUSLICH</t>
  </si>
  <si>
    <t>584</t>
  </si>
  <si>
    <t>ROHIK SAFARIL</t>
  </si>
  <si>
    <t>583</t>
  </si>
  <si>
    <t>REZKY RETHAN MAULANA</t>
  </si>
  <si>
    <t>582</t>
  </si>
  <si>
    <t>RAMA EVRENDI</t>
  </si>
  <si>
    <t>581</t>
  </si>
  <si>
    <t>RAIHANDRA MUHAMMAD FAJRI</t>
  </si>
  <si>
    <t>580</t>
  </si>
  <si>
    <t>NAUVAL ENGGAL ADIPRAMANA</t>
  </si>
  <si>
    <t>579</t>
  </si>
  <si>
    <t>NABIL PERMANA</t>
  </si>
  <si>
    <t>578</t>
  </si>
  <si>
    <t xml:space="preserve">MUKHLIS DARMAWAN </t>
  </si>
  <si>
    <t>577</t>
  </si>
  <si>
    <t>MUHAMMAD ZIDAN MAHESA RUSWANDI</t>
  </si>
  <si>
    <t>576</t>
  </si>
  <si>
    <t>MUHAMMAD RIADI HASIBUAN</t>
  </si>
  <si>
    <t>575</t>
  </si>
  <si>
    <t>MUHAMMAD IQBAL BARQI</t>
  </si>
  <si>
    <t>574</t>
  </si>
  <si>
    <t>MUHAMMAD AZHAR AR-RABANI</t>
  </si>
  <si>
    <t>573</t>
  </si>
  <si>
    <t>MUHAMMAD AGUS KAVIN</t>
  </si>
  <si>
    <t>572</t>
  </si>
  <si>
    <t>MUHAMAD RIYAN FAJRIYANTO</t>
  </si>
  <si>
    <t>571</t>
  </si>
  <si>
    <t>MUHAMAD KHAIRUL MAHATIR</t>
  </si>
  <si>
    <t>570</t>
  </si>
  <si>
    <t xml:space="preserve">M. IKHSAN </t>
  </si>
  <si>
    <t>569</t>
  </si>
  <si>
    <t xml:space="preserve">KHOIRUL ANWAR LUBIS </t>
  </si>
  <si>
    <t>568</t>
  </si>
  <si>
    <t>JILAN FAKHRI</t>
  </si>
  <si>
    <t>567</t>
  </si>
  <si>
    <t>ILHAM KAMIL</t>
  </si>
  <si>
    <t>566</t>
  </si>
  <si>
    <t>FUAD RAHMAN HAKIM</t>
  </si>
  <si>
    <t>565</t>
  </si>
  <si>
    <t>564</t>
  </si>
  <si>
    <t>DWI CAHYA RAMADHAN</t>
  </si>
  <si>
    <t>563</t>
  </si>
  <si>
    <t>DANDI ARMANSYAH FATH</t>
  </si>
  <si>
    <t>562</t>
  </si>
  <si>
    <t>ARFIN FREDERIKA</t>
  </si>
  <si>
    <t>561</t>
  </si>
  <si>
    <t>ARDHI MAULANA HIDAYAT</t>
  </si>
  <si>
    <t>560</t>
  </si>
  <si>
    <t xml:space="preserve">ALVIN EKA SETIAWAN </t>
  </si>
  <si>
    <t>559</t>
  </si>
  <si>
    <t>558</t>
  </si>
  <si>
    <t>KELAS 4D LAKI-LAKI</t>
  </si>
  <si>
    <t>ZAKI ARYA BRAMUDA</t>
  </si>
  <si>
    <t>557</t>
  </si>
  <si>
    <t>SUNNI JULIAN</t>
  </si>
  <si>
    <t>556</t>
  </si>
  <si>
    <t>NAUFAL RIDHO</t>
  </si>
  <si>
    <t>555</t>
  </si>
  <si>
    <t>MUHAMMAD JUMHURUL CHAER</t>
  </si>
  <si>
    <t>554</t>
  </si>
  <si>
    <t>MUHAMMAD ALIF IBRAHIMAUVIQ</t>
  </si>
  <si>
    <t>553</t>
  </si>
  <si>
    <t>MUHAMAD RIZKY NUR SHOBAH</t>
  </si>
  <si>
    <t>552</t>
  </si>
  <si>
    <t>MUHAMAD RAFLIUDIN</t>
  </si>
  <si>
    <t>551</t>
  </si>
  <si>
    <t>MUHAMAD NABIL HIKMAT  RPK</t>
  </si>
  <si>
    <t>550</t>
  </si>
  <si>
    <t>MUHAMAD JA'FAR SHODIQ</t>
  </si>
  <si>
    <t>549</t>
  </si>
  <si>
    <t>MUHAMAD HARIS KURNIAWAN</t>
  </si>
  <si>
    <t>548</t>
  </si>
  <si>
    <t>MUHAMAD FAIS AL ASYARI</t>
  </si>
  <si>
    <t>547</t>
  </si>
  <si>
    <t>MUHAMAD DAVID ALFARID</t>
  </si>
  <si>
    <t>546</t>
  </si>
  <si>
    <t>MOHAMAD ARDIANSYAH</t>
  </si>
  <si>
    <t>545</t>
  </si>
  <si>
    <t xml:space="preserve">M. REZA ZEINI </t>
  </si>
  <si>
    <t>544</t>
  </si>
  <si>
    <t>M. AZZAMY SYAUQANI</t>
  </si>
  <si>
    <t>543</t>
  </si>
  <si>
    <t>KHUSNUL AMRI</t>
  </si>
  <si>
    <t>542</t>
  </si>
  <si>
    <t>IRHAM MAULANA SARIF</t>
  </si>
  <si>
    <t>541</t>
  </si>
  <si>
    <t>HENRY MAULANA</t>
  </si>
  <si>
    <t>540</t>
  </si>
  <si>
    <t>FAUZI RIDWAN</t>
  </si>
  <si>
    <t>539</t>
  </si>
  <si>
    <t>FAUZAN HANNAN KAMIL</t>
  </si>
  <si>
    <t>538</t>
  </si>
  <si>
    <t>537</t>
  </si>
  <si>
    <t>DAFFA ANDHIKA RAMADHANI PUTRA K.</t>
  </si>
  <si>
    <t>536</t>
  </si>
  <si>
    <t>535</t>
  </si>
  <si>
    <t>ANDIKA DWI PUTRA</t>
  </si>
  <si>
    <t>534</t>
  </si>
  <si>
    <t>ANDI AGGUNG HAFIZULLAH</t>
  </si>
  <si>
    <t>533</t>
  </si>
  <si>
    <t>AJI KURNIAWAN</t>
  </si>
  <si>
    <t>532</t>
  </si>
  <si>
    <t>AHMAD ABDUL MALIK</t>
  </si>
  <si>
    <t>531</t>
  </si>
  <si>
    <t>ADRIAN DZAKI PUTRA</t>
  </si>
  <si>
    <t>530</t>
  </si>
  <si>
    <t>ABDUL KOHAR</t>
  </si>
  <si>
    <t>529</t>
  </si>
  <si>
    <t>KELAS 4C LAKI-LAKI</t>
  </si>
  <si>
    <t>MUHAMMAD ADRIYANSYAH</t>
  </si>
  <si>
    <t>1557</t>
  </si>
  <si>
    <t>YUSUF ABDI MUKTI</t>
  </si>
  <si>
    <t>528</t>
  </si>
  <si>
    <t>SUGANDI</t>
  </si>
  <si>
    <t>527</t>
  </si>
  <si>
    <t>ROBI</t>
  </si>
  <si>
    <t>526</t>
  </si>
  <si>
    <t>525</t>
  </si>
  <si>
    <t>RAZWA AKMAL FARROS</t>
  </si>
  <si>
    <t>524</t>
  </si>
  <si>
    <t>RAHMAT HIDAYAT</t>
  </si>
  <si>
    <t>523</t>
  </si>
  <si>
    <t>MUHAMMAD ZALDI MAULANA</t>
  </si>
  <si>
    <t>522</t>
  </si>
  <si>
    <t>MUHAMMAD SHAFWAN</t>
  </si>
  <si>
    <t>521</t>
  </si>
  <si>
    <t>MUHAMMAD RAHMAN</t>
  </si>
  <si>
    <t>520</t>
  </si>
  <si>
    <t>MUHAMMAD NAZARUDIN</t>
  </si>
  <si>
    <t>519</t>
  </si>
  <si>
    <t>MUHAMMAD NABIL AL-GHOFARI</t>
  </si>
  <si>
    <t>518</t>
  </si>
  <si>
    <t>MUHAMMAD IVAN</t>
  </si>
  <si>
    <t>517</t>
  </si>
  <si>
    <t>MUHAMMAD FUAD MAHARDIKA</t>
  </si>
  <si>
    <t>516</t>
  </si>
  <si>
    <t>MUHAMMAD FATHUR SABILA</t>
  </si>
  <si>
    <t>515</t>
  </si>
  <si>
    <t>MUHAMMAD FARIS IRFAN</t>
  </si>
  <si>
    <t>514</t>
  </si>
  <si>
    <t>MUHAMMAD AL-FARIZI</t>
  </si>
  <si>
    <t>513</t>
  </si>
  <si>
    <t>KEVIN HERMAWAN</t>
  </si>
  <si>
    <t>512</t>
  </si>
  <si>
    <t>HAFIZH IBNU ZAKI</t>
  </si>
  <si>
    <t>511</t>
  </si>
  <si>
    <t xml:space="preserve">FARIS MUHAMMAD HABIBI  </t>
  </si>
  <si>
    <t>510</t>
  </si>
  <si>
    <t xml:space="preserve">FAHRUL ALAM  </t>
  </si>
  <si>
    <t>509</t>
  </si>
  <si>
    <t xml:space="preserve">DHAVA ADIYUDA  </t>
  </si>
  <si>
    <t>508</t>
  </si>
  <si>
    <t>DAFFA FAIRUZ DHAVA A</t>
  </si>
  <si>
    <t>507</t>
  </si>
  <si>
    <t xml:space="preserve">AZRIEL RAMADHAN  </t>
  </si>
  <si>
    <t>506</t>
  </si>
  <si>
    <t>ASYRAF NUR HAKIM</t>
  </si>
  <si>
    <t>505</t>
  </si>
  <si>
    <t>AHMAD ZAYLANIE</t>
  </si>
  <si>
    <t>504</t>
  </si>
  <si>
    <t>AHMAD MIFTAHUS SHOBAH</t>
  </si>
  <si>
    <t>503</t>
  </si>
  <si>
    <t>AHMAD HASAN FAUZI</t>
  </si>
  <si>
    <t>502</t>
  </si>
  <si>
    <t xml:space="preserve">ADHAN  </t>
  </si>
  <si>
    <t>501</t>
  </si>
  <si>
    <t xml:space="preserve">ABDURRAHMAN RAFIF FADHIL  </t>
  </si>
  <si>
    <t>500</t>
  </si>
  <si>
    <t>KELAS 4B LAKI-LAKI</t>
  </si>
  <si>
    <t>SONI MARSELINO</t>
  </si>
  <si>
    <t>499</t>
  </si>
  <si>
    <t>REZA ANDIKA</t>
  </si>
  <si>
    <t>498</t>
  </si>
  <si>
    <t>REFFA ARI RIZALDI</t>
  </si>
  <si>
    <t>497</t>
  </si>
  <si>
    <t>RAGHAEL JAMIE ALROCHMAN</t>
  </si>
  <si>
    <t>496</t>
  </si>
  <si>
    <t>PRAYOGA FAHMI</t>
  </si>
  <si>
    <t>495</t>
  </si>
  <si>
    <t>MUHARIL</t>
  </si>
  <si>
    <t>494</t>
  </si>
  <si>
    <t>MUHAMMAD USAMAH RUSDY</t>
  </si>
  <si>
    <t>493</t>
  </si>
  <si>
    <t xml:space="preserve">MUHAMMAD SHIBAUDIN PRATAMA  </t>
  </si>
  <si>
    <t>492</t>
  </si>
  <si>
    <t>MUHAMMAD RIFKI RIFALDI</t>
  </si>
  <si>
    <t>491</t>
  </si>
  <si>
    <t>MUHAMMAD FATIH</t>
  </si>
  <si>
    <t>490</t>
  </si>
  <si>
    <t>MUHAMMAD FAIZUL ARIFIN</t>
  </si>
  <si>
    <t>489</t>
  </si>
  <si>
    <t>MUHAMMAD EKA LAKSON</t>
  </si>
  <si>
    <t>488</t>
  </si>
  <si>
    <t>MUHAMMAD BILAL FAREL</t>
  </si>
  <si>
    <t>487</t>
  </si>
  <si>
    <t xml:space="preserve">MUHAMMAD ATAP TAJANI  </t>
  </si>
  <si>
    <t>486</t>
  </si>
  <si>
    <t>MUHAMMAD ASHABUL KAHFI</t>
  </si>
  <si>
    <t>485</t>
  </si>
  <si>
    <t>MUHAMMAD ARI FUDHOLI</t>
  </si>
  <si>
    <t>484</t>
  </si>
  <si>
    <t>MUHAMMAD ANDHIKA RAMADHAN</t>
  </si>
  <si>
    <t>483</t>
  </si>
  <si>
    <t>MOCHAMAD RIVALDO FIRMANSAH</t>
  </si>
  <si>
    <t>482</t>
  </si>
  <si>
    <t>FAZLA KHIRUL AMRI</t>
  </si>
  <si>
    <t>481</t>
  </si>
  <si>
    <t>FARES ABBAD</t>
  </si>
  <si>
    <t>480</t>
  </si>
  <si>
    <t>FAIQUL ASMALUDIN</t>
  </si>
  <si>
    <t>479</t>
  </si>
  <si>
    <t>BANI VALERIANO</t>
  </si>
  <si>
    <t>478</t>
  </si>
  <si>
    <t>ANDI INDRIYANTO</t>
  </si>
  <si>
    <t>477</t>
  </si>
  <si>
    <t>ANANDA ALAN A'LA</t>
  </si>
  <si>
    <t>476</t>
  </si>
  <si>
    <t xml:space="preserve">AHMAD YANUAR   </t>
  </si>
  <si>
    <t>475</t>
  </si>
  <si>
    <t xml:space="preserve">ADITYA  </t>
  </si>
  <si>
    <t>474</t>
  </si>
  <si>
    <t xml:space="preserve">ADAM SEPTIANDI  </t>
  </si>
  <si>
    <t>473</t>
  </si>
  <si>
    <t>ABDULLAH SYANI</t>
  </si>
  <si>
    <t>472</t>
  </si>
  <si>
    <t>ABDULLAH MAHFUDZ</t>
  </si>
  <si>
    <t>471</t>
  </si>
  <si>
    <t>ABDUL KHALIL BASARI</t>
  </si>
  <si>
    <t>470</t>
  </si>
  <si>
    <t>KELAS 4A LAKI-LAKI</t>
  </si>
  <si>
    <t>ZAKWAN ADIB</t>
  </si>
  <si>
    <t>469</t>
  </si>
  <si>
    <t>RIZQI PRATAMA</t>
  </si>
  <si>
    <t>468</t>
  </si>
  <si>
    <t>RIFKY FIRMANSYAH</t>
  </si>
  <si>
    <t>467</t>
  </si>
  <si>
    <t>RAYHAN HIKMAT CHANDRA</t>
  </si>
  <si>
    <t>466</t>
  </si>
  <si>
    <t>NIZAM GIDANE</t>
  </si>
  <si>
    <t>465</t>
  </si>
  <si>
    <t>MUHAMMAD RIFKI ADI NUGROHO</t>
  </si>
  <si>
    <t>464</t>
  </si>
  <si>
    <t xml:space="preserve">MUHAMAD RAMADHANI </t>
  </si>
  <si>
    <t>463</t>
  </si>
  <si>
    <t>KHOLIL IBRAHIM</t>
  </si>
  <si>
    <t>462</t>
  </si>
  <si>
    <t>KELPIN ARYA PRATAMA</t>
  </si>
  <si>
    <t>461</t>
  </si>
  <si>
    <t>FAREL FIRDAUS AKBAR</t>
  </si>
  <si>
    <t>460</t>
  </si>
  <si>
    <t>ERLANGGA FEBRIANSYAH</t>
  </si>
  <si>
    <t>459</t>
  </si>
  <si>
    <t>DAIVA WAHYU AJI ARDIAN</t>
  </si>
  <si>
    <t>458</t>
  </si>
  <si>
    <t>AZIS JULIAWAN</t>
  </si>
  <si>
    <t>457</t>
  </si>
  <si>
    <t>ASMUNI</t>
  </si>
  <si>
    <t>456</t>
  </si>
  <si>
    <t>ABID DAFI</t>
  </si>
  <si>
    <t>455</t>
  </si>
  <si>
    <t>ABI IMANSYAH</t>
  </si>
  <si>
    <t>454</t>
  </si>
  <si>
    <t>KELAS 4X LAKI-LAKI</t>
  </si>
  <si>
    <t>ZAINAL ARIFIN</t>
  </si>
  <si>
    <t>453</t>
  </si>
  <si>
    <t>SATRIA HARDI PRANATA</t>
  </si>
  <si>
    <t>452</t>
  </si>
  <si>
    <t>SAHRUL KURNAWAN</t>
  </si>
  <si>
    <t>451</t>
  </si>
  <si>
    <t xml:space="preserve">RIZKY RAMADHAN </t>
  </si>
  <si>
    <t>450</t>
  </si>
  <si>
    <t>RIYAN NUR FAUZAN</t>
  </si>
  <si>
    <t>449</t>
  </si>
  <si>
    <t>RENO DANIS R</t>
  </si>
  <si>
    <t>448</t>
  </si>
  <si>
    <t>RAMADHAN ALI M</t>
  </si>
  <si>
    <t>447</t>
  </si>
  <si>
    <t>PUTRA RESTU R</t>
  </si>
  <si>
    <t>446</t>
  </si>
  <si>
    <t>PAYRUZ DAVA A</t>
  </si>
  <si>
    <t>445</t>
  </si>
  <si>
    <t>MUHAMMAD AQIL S</t>
  </si>
  <si>
    <t>444</t>
  </si>
  <si>
    <t>NIRWANSYAH</t>
  </si>
  <si>
    <t>443</t>
  </si>
  <si>
    <t>MUHAMMAD ASSRORI</t>
  </si>
  <si>
    <t>442</t>
  </si>
  <si>
    <t>MUHAMAD ROHID</t>
  </si>
  <si>
    <t>441</t>
  </si>
  <si>
    <t>MUHAMAD RIZKI FIRDAUS</t>
  </si>
  <si>
    <t>440</t>
  </si>
  <si>
    <t>MUHAMAD RAIFAN SIDIQ</t>
  </si>
  <si>
    <t>439</t>
  </si>
  <si>
    <t>MOHAMAD GHIFARI FAJRI</t>
  </si>
  <si>
    <t>438</t>
  </si>
  <si>
    <t>M. IKWATUL ULYA</t>
  </si>
  <si>
    <t>437</t>
  </si>
  <si>
    <t>IRGY AHMAD FAHREYZI</t>
  </si>
  <si>
    <t>436</t>
  </si>
  <si>
    <t>HILAL INAYATULLAH</t>
  </si>
  <si>
    <t>435</t>
  </si>
  <si>
    <t>HAFIEZD ARYANSYAH</t>
  </si>
  <si>
    <t>434</t>
  </si>
  <si>
    <t>GALANG NUSA</t>
  </si>
  <si>
    <t>433</t>
  </si>
  <si>
    <t>FARID NABIL</t>
  </si>
  <si>
    <t>432</t>
  </si>
  <si>
    <t>FAJAR ANDIKA</t>
  </si>
  <si>
    <t>431</t>
  </si>
  <si>
    <t>DIMAS NUR PUTRAWAN</t>
  </si>
  <si>
    <t>430</t>
  </si>
  <si>
    <t>DAREL ZIDAN</t>
  </si>
  <si>
    <t>429</t>
  </si>
  <si>
    <t>ATSIL ARIIQAH</t>
  </si>
  <si>
    <t>428</t>
  </si>
  <si>
    <t>ASHABUL YAMIN</t>
  </si>
  <si>
    <t>427</t>
  </si>
  <si>
    <t>ALIF FARUQ</t>
  </si>
  <si>
    <t>426</t>
  </si>
  <si>
    <t>AHMAD FARIS</t>
  </si>
  <si>
    <t>425</t>
  </si>
  <si>
    <t>AHMAD FAJAR MUNAWWAR</t>
  </si>
  <si>
    <t>424</t>
  </si>
  <si>
    <t>ADI SANJAYA</t>
  </si>
  <si>
    <t>423</t>
  </si>
  <si>
    <t>ABDUL FATTAH</t>
  </si>
  <si>
    <t>422</t>
  </si>
  <si>
    <t xml:space="preserve">ABDUL ALLAN DARMA </t>
  </si>
  <si>
    <t>421</t>
  </si>
  <si>
    <t>KELAS 3D LAKI-LAKI</t>
  </si>
  <si>
    <t>SYARIFFUDIN</t>
  </si>
  <si>
    <t>420</t>
  </si>
  <si>
    <t>SUJENI TURANDI</t>
  </si>
  <si>
    <t>419</t>
  </si>
  <si>
    <t>RI'SYAD ADIDHARMA</t>
  </si>
  <si>
    <t>418</t>
  </si>
  <si>
    <t>RIO TRI PUTRA</t>
  </si>
  <si>
    <t>417</t>
  </si>
  <si>
    <t>RIDWAN FIRDAUS</t>
  </si>
  <si>
    <t>416</t>
  </si>
  <si>
    <t>REFAN ANGGA PERMANA</t>
  </si>
  <si>
    <t>415</t>
  </si>
  <si>
    <t>RAYYAN A'THAALLAH</t>
  </si>
  <si>
    <t>414</t>
  </si>
  <si>
    <t>NURHIDAYAT</t>
  </si>
  <si>
    <t>413</t>
  </si>
  <si>
    <t>NOVAL DZAKI</t>
  </si>
  <si>
    <t>412</t>
  </si>
  <si>
    <t xml:space="preserve">NIBRAAS CAHYA GEMILANG </t>
  </si>
  <si>
    <t>411</t>
  </si>
  <si>
    <t>NABIL TRIWIBOWO</t>
  </si>
  <si>
    <t>410</t>
  </si>
  <si>
    <t>MUHAMMAD USEF</t>
  </si>
  <si>
    <t>409</t>
  </si>
  <si>
    <t>MUHAMMAD HAIKAL ZIDAN</t>
  </si>
  <si>
    <t>408</t>
  </si>
  <si>
    <t>MUHAMMAD DICKY APRILIANSYAH</t>
  </si>
  <si>
    <t>407</t>
  </si>
  <si>
    <t>MUHAMMAD DIARA</t>
  </si>
  <si>
    <t>406</t>
  </si>
  <si>
    <t>MUHAMMAD AGIL LAHAM</t>
  </si>
  <si>
    <t>405</t>
  </si>
  <si>
    <t>MUHAMAD WILDAN FIRDAUS</t>
  </si>
  <si>
    <t>404</t>
  </si>
  <si>
    <t>MUHAMAD WIJAYA</t>
  </si>
  <si>
    <t>403</t>
  </si>
  <si>
    <t>MUHAMAD VARREL ARIYANTO</t>
  </si>
  <si>
    <t>402</t>
  </si>
  <si>
    <t>MUHAMAD SYAHRUL BUDIMAN</t>
  </si>
  <si>
    <t>401</t>
  </si>
  <si>
    <t>MUHAMAD RIZKI</t>
  </si>
  <si>
    <t>400</t>
  </si>
  <si>
    <t>MUHAMAD DENISH FIRMANSYAH</t>
  </si>
  <si>
    <t>399</t>
  </si>
  <si>
    <t>MOHAMMAD IBNU ALIF FITRAHILLAH</t>
  </si>
  <si>
    <t>398</t>
  </si>
  <si>
    <t>KUSNADI</t>
  </si>
  <si>
    <t>397</t>
  </si>
  <si>
    <t>KHAIRUL AZMI</t>
  </si>
  <si>
    <t>396</t>
  </si>
  <si>
    <t>JEFRI FAJAR ALFIAN</t>
  </si>
  <si>
    <t>395</t>
  </si>
  <si>
    <t>HILDAN FAUZI</t>
  </si>
  <si>
    <t>394</t>
  </si>
  <si>
    <t>GALUH FADIEL IBRAHIM</t>
  </si>
  <si>
    <t>393</t>
  </si>
  <si>
    <t>FAUZAN IQBAL MAULANA</t>
  </si>
  <si>
    <t>392</t>
  </si>
  <si>
    <t>FARHAT HIDAYAT LAHMUDIN UNTUNG</t>
  </si>
  <si>
    <t>391</t>
  </si>
  <si>
    <t>AL'ARAF RASYID ZAHFIKRON</t>
  </si>
  <si>
    <t>390</t>
  </si>
  <si>
    <t>AJUN</t>
  </si>
  <si>
    <t>389</t>
  </si>
  <si>
    <t>AGUS BASTIAR</t>
  </si>
  <si>
    <t>388</t>
  </si>
  <si>
    <t>ADITYA SADEWA</t>
  </si>
  <si>
    <t>387</t>
  </si>
  <si>
    <t>KELAS 3C LAKI-LAKI</t>
  </si>
  <si>
    <t>ZABYAN AL BANTANI</t>
  </si>
  <si>
    <t>386</t>
  </si>
  <si>
    <t>YOGI PRATAMA</t>
  </si>
  <si>
    <t>385</t>
  </si>
  <si>
    <t>TYAZ BAGUS SADEWO</t>
  </si>
  <si>
    <t>384</t>
  </si>
  <si>
    <t>SUKMA JAYA</t>
  </si>
  <si>
    <t>383</t>
  </si>
  <si>
    <t>SAKTI AJI AL-BAQRY</t>
  </si>
  <si>
    <t>382</t>
  </si>
  <si>
    <t>RHOPIE ELMAKTUB HADLROMY</t>
  </si>
  <si>
    <t>381</t>
  </si>
  <si>
    <t>REYHAN AJRI GYMNASTI</t>
  </si>
  <si>
    <t>380</t>
  </si>
  <si>
    <t>RESTU WIJAYA</t>
  </si>
  <si>
    <t>379</t>
  </si>
  <si>
    <t>REFALDI</t>
  </si>
  <si>
    <t>378</t>
  </si>
  <si>
    <t>MUHAMMAD WAISY AL QORNI</t>
  </si>
  <si>
    <t>377</t>
  </si>
  <si>
    <t>MUHAMMAD VIKRI ABDILLAH</t>
  </si>
  <si>
    <t>376</t>
  </si>
  <si>
    <t>MUHAMMAD SULAMUT TAUFIQ</t>
  </si>
  <si>
    <t>375</t>
  </si>
  <si>
    <t>MUHAMMAD RIZKI RAMADHANI</t>
  </si>
  <si>
    <t>374</t>
  </si>
  <si>
    <t>MUHAMMAD JIAN FAAZA ABDILLAH</t>
  </si>
  <si>
    <t>373</t>
  </si>
  <si>
    <t>MUHAMMAD FATIH ALAWI</t>
  </si>
  <si>
    <t>372</t>
  </si>
  <si>
    <t>MUHAMMAD DIKHA APRILIANSYAH</t>
  </si>
  <si>
    <t>371</t>
  </si>
  <si>
    <t>MUHAMMAD AZRIL AKBAR</t>
  </si>
  <si>
    <t>370</t>
  </si>
  <si>
    <t>MUHAMAD WILDAN W</t>
  </si>
  <si>
    <t>369</t>
  </si>
  <si>
    <t>MUHAMAD NUR RIZKY FAIZ</t>
  </si>
  <si>
    <t>368</t>
  </si>
  <si>
    <t>MUHAMAD KHOERUDIN SUBAGJA</t>
  </si>
  <si>
    <t>367</t>
  </si>
  <si>
    <t>MUHAMAD FADLI AKBAR</t>
  </si>
  <si>
    <t>366</t>
  </si>
  <si>
    <t>MUHAMAD AZKA KHOIRONI</t>
  </si>
  <si>
    <t>365</t>
  </si>
  <si>
    <t>MUHAMAD AUDRY IRMAWAN</t>
  </si>
  <si>
    <t>364</t>
  </si>
  <si>
    <t>MUH NURJAT</t>
  </si>
  <si>
    <t>363</t>
  </si>
  <si>
    <t>HARDIANSYAH</t>
  </si>
  <si>
    <t>362</t>
  </si>
  <si>
    <t>FAUZI HANNAN SYAUQI</t>
  </si>
  <si>
    <t>361</t>
  </si>
  <si>
    <t>FARES CHAIDAR HAMZAN</t>
  </si>
  <si>
    <t>360</t>
  </si>
  <si>
    <t>FALIH KHAIRAN AL GHANI</t>
  </si>
  <si>
    <t>359</t>
  </si>
  <si>
    <t>ARIFQI WAHYUDI</t>
  </si>
  <si>
    <t>358</t>
  </si>
  <si>
    <t>AMALLUDIN AKBAR</t>
  </si>
  <si>
    <t>357</t>
  </si>
  <si>
    <t>AHMAD YAZID ZIDAN</t>
  </si>
  <si>
    <t>356</t>
  </si>
  <si>
    <t>AHMAD FADHLAN RAMADHAN</t>
  </si>
  <si>
    <t>355</t>
  </si>
  <si>
    <t>AHMAD ALFARIZI</t>
  </si>
  <si>
    <t>354</t>
  </si>
  <si>
    <t>ABDUL LATIF LUBIS</t>
  </si>
  <si>
    <t>353</t>
  </si>
  <si>
    <t>KELAS 3B LAKI-LAKI</t>
  </si>
  <si>
    <t xml:space="preserve">ZAKY ABDUL AZIZ </t>
  </si>
  <si>
    <t>352</t>
  </si>
  <si>
    <t xml:space="preserve">SULTAN MAULANA FAHRI </t>
  </si>
  <si>
    <t>351</t>
  </si>
  <si>
    <t>RIZKI ARIF FIRMANSYAH</t>
  </si>
  <si>
    <t>350</t>
  </si>
  <si>
    <t>NAZID ZULFA NOOR</t>
  </si>
  <si>
    <t>349</t>
  </si>
  <si>
    <t>MUHAMAD IRFAN HABIB A JAUHAR</t>
  </si>
  <si>
    <t>348</t>
  </si>
  <si>
    <t>MOHAMMAD ASWAR</t>
  </si>
  <si>
    <t>347</t>
  </si>
  <si>
    <t>M. WANGKI AMRULLAH</t>
  </si>
  <si>
    <t>346</t>
  </si>
  <si>
    <t>M. AKHIROTU SABANI</t>
  </si>
  <si>
    <t>345</t>
  </si>
  <si>
    <t xml:space="preserve">M. ZIDAN BAWAZIER </t>
  </si>
  <si>
    <t>344</t>
  </si>
  <si>
    <t>M. ZAKI ALGIFARI</t>
  </si>
  <si>
    <t>343</t>
  </si>
  <si>
    <t xml:space="preserve">M. RAFLI ARDIANSYAH </t>
  </si>
  <si>
    <t>342</t>
  </si>
  <si>
    <t xml:space="preserve">M. RAENOLD ALFIGRIS </t>
  </si>
  <si>
    <t>341</t>
  </si>
  <si>
    <t xml:space="preserve">M. PURQON </t>
  </si>
  <si>
    <t>340</t>
  </si>
  <si>
    <t>M. NUFRIZAL</t>
  </si>
  <si>
    <t>339</t>
  </si>
  <si>
    <t xml:space="preserve">M. MIPTAHUDIN </t>
  </si>
  <si>
    <t>338</t>
  </si>
  <si>
    <t>M. LUCKY LUKMAN</t>
  </si>
  <si>
    <t>337</t>
  </si>
  <si>
    <t>M. IRSAN APRIANSYAH</t>
  </si>
  <si>
    <t>336</t>
  </si>
  <si>
    <t xml:space="preserve">M. FAREL FAUZA ADITYA </t>
  </si>
  <si>
    <t>335</t>
  </si>
  <si>
    <t>M. DZAKY ARYA PRATAMA</t>
  </si>
  <si>
    <t>334</t>
  </si>
  <si>
    <t xml:space="preserve">M. ADZKA LABIB </t>
  </si>
  <si>
    <t>333</t>
  </si>
  <si>
    <t>M NAUFAL .A</t>
  </si>
  <si>
    <t>332</t>
  </si>
  <si>
    <t>JEFTHA CONDROJATI</t>
  </si>
  <si>
    <t>331</t>
  </si>
  <si>
    <t>ICHSAN MAULUDDIN</t>
  </si>
  <si>
    <t>330</t>
  </si>
  <si>
    <t>HERDI NOPRYANSYAH</t>
  </si>
  <si>
    <t>329</t>
  </si>
  <si>
    <t>GALINGGA ABDUL FAKIHANI</t>
  </si>
  <si>
    <t>328</t>
  </si>
  <si>
    <t>BAYU</t>
  </si>
  <si>
    <t>327</t>
  </si>
  <si>
    <t xml:space="preserve">ARYA MANDALIKA </t>
  </si>
  <si>
    <t>326</t>
  </si>
  <si>
    <t xml:space="preserve">ANAN DWI SATYA </t>
  </si>
  <si>
    <t>325</t>
  </si>
  <si>
    <t>ALWI RISFALDI</t>
  </si>
  <si>
    <t>324</t>
  </si>
  <si>
    <t xml:space="preserve">ALIEF RAMADHAN BADRI </t>
  </si>
  <si>
    <t>323</t>
  </si>
  <si>
    <t xml:space="preserve">AKMALLUDIN </t>
  </si>
  <si>
    <t>322</t>
  </si>
  <si>
    <t>AHMAD SOHIB</t>
  </si>
  <si>
    <t>321</t>
  </si>
  <si>
    <t xml:space="preserve">AHMAD MUZAKI SHAFWA </t>
  </si>
  <si>
    <t>320</t>
  </si>
  <si>
    <t>ACHAMD ARAFI AKBAR</t>
  </si>
  <si>
    <t>319</t>
  </si>
  <si>
    <t>KELAS 3A LAKI-LAKI</t>
  </si>
  <si>
    <t>SYABILAL MUHTADIN</t>
  </si>
  <si>
    <t>318</t>
  </si>
  <si>
    <t>RIPQI HIDAYATULLAH</t>
  </si>
  <si>
    <t>317</t>
  </si>
  <si>
    <t>REVANDIKHA GIRI RAMANSYAH</t>
  </si>
  <si>
    <t>316</t>
  </si>
  <si>
    <t>MUHAMMAD RIZKY PUJIYANTO</t>
  </si>
  <si>
    <t>315</t>
  </si>
  <si>
    <t>MUHAMMAD RISKI</t>
  </si>
  <si>
    <t>314</t>
  </si>
  <si>
    <t>MUHAMMAD RIO IFATULLOH</t>
  </si>
  <si>
    <t>313</t>
  </si>
  <si>
    <t>MUHAMMAD RIFKHI MUKHIROM</t>
  </si>
  <si>
    <t>312</t>
  </si>
  <si>
    <t>MUHAMMAD RAYHAN IMANULLOH</t>
  </si>
  <si>
    <t>311</t>
  </si>
  <si>
    <t>MUHAMMAD DAKA HIDLANA</t>
  </si>
  <si>
    <t>310</t>
  </si>
  <si>
    <t>MUHAMMAD DAFFA ALVIANSYAH</t>
  </si>
  <si>
    <t>309</t>
  </si>
  <si>
    <t>MUHAMAD RAIHAN</t>
  </si>
  <si>
    <t>308</t>
  </si>
  <si>
    <t>MUHAMAD FEBRIANSYAH</t>
  </si>
  <si>
    <t>307</t>
  </si>
  <si>
    <t>MUHAMAD ARYA MARCELINO</t>
  </si>
  <si>
    <t>306</t>
  </si>
  <si>
    <t>MOCHAMMAD FIKRI</t>
  </si>
  <si>
    <t>305</t>
  </si>
  <si>
    <t>MOCH DAFFA ARYOZA</t>
  </si>
  <si>
    <t>304</t>
  </si>
  <si>
    <t>MIFTAHUL ILMI</t>
  </si>
  <si>
    <t>303</t>
  </si>
  <si>
    <t>MAULIDAN FAHRI BASTAMAN</t>
  </si>
  <si>
    <t>302</t>
  </si>
  <si>
    <t>ILHAM ARDIATUL IQHMAN</t>
  </si>
  <si>
    <t>301</t>
  </si>
  <si>
    <t>HAIDAR JIAD</t>
  </si>
  <si>
    <t>300</t>
  </si>
  <si>
    <t>GHAZY BADIL</t>
  </si>
  <si>
    <t>299</t>
  </si>
  <si>
    <t>FREDI DWI RAMADHANI</t>
  </si>
  <si>
    <t>298</t>
  </si>
  <si>
    <t>EDY SETIADY</t>
  </si>
  <si>
    <t>297</t>
  </si>
  <si>
    <t>ALIEF FIQIH</t>
  </si>
  <si>
    <t>296</t>
  </si>
  <si>
    <t>ALFIN PERMANA</t>
  </si>
  <si>
    <t>295</t>
  </si>
  <si>
    <t>AHMAD SYAUQY</t>
  </si>
  <si>
    <t>294</t>
  </si>
  <si>
    <t>AHMAD SYAUKANI PARINDURI</t>
  </si>
  <si>
    <t>293</t>
  </si>
  <si>
    <t>AHMAD FARHGAN RAMADHAN</t>
  </si>
  <si>
    <t>292</t>
  </si>
  <si>
    <t>AERYA AGUNG</t>
  </si>
  <si>
    <t>291</t>
  </si>
  <si>
    <t>ADRIYAN PRAYITNO</t>
  </si>
  <si>
    <t>290</t>
  </si>
  <si>
    <t>KELAS 2D LAKI-LAKI</t>
  </si>
  <si>
    <t>SAMSUL MA'ARIF</t>
  </si>
  <si>
    <t>289</t>
  </si>
  <si>
    <t>RIZKY ALPIANSYAH</t>
  </si>
  <si>
    <t>288</t>
  </si>
  <si>
    <t>RIZKI FAJAR FAHRIAN</t>
  </si>
  <si>
    <t>287</t>
  </si>
  <si>
    <t>RIKI ADITIA SAPUTRA</t>
  </si>
  <si>
    <t>286</t>
  </si>
  <si>
    <t>RIKFI RIVANSYAH</t>
  </si>
  <si>
    <t>285</t>
  </si>
  <si>
    <t>REFAN ABDILAH</t>
  </si>
  <si>
    <t>284</t>
  </si>
  <si>
    <t>RASYA MAULANA</t>
  </si>
  <si>
    <t>283</t>
  </si>
  <si>
    <t>RAMDHAN QUSAYRI</t>
  </si>
  <si>
    <t>282</t>
  </si>
  <si>
    <t>RAMADHAN RIZIQ IMAMI</t>
  </si>
  <si>
    <t>281</t>
  </si>
  <si>
    <t>NHADIR RAYYAN AMIN</t>
  </si>
  <si>
    <t>280</t>
  </si>
  <si>
    <t>NAZHMA AZMI DZILIKROM</t>
  </si>
  <si>
    <t>279</t>
  </si>
  <si>
    <t>MUHAMMAD YUSUF AL GHOZALI</t>
  </si>
  <si>
    <t>278</t>
  </si>
  <si>
    <t>MUHAMMAD WILDANUL HUDA</t>
  </si>
  <si>
    <t>277</t>
  </si>
  <si>
    <t>MUHAMMAD TANZILUL MUNZIAT</t>
  </si>
  <si>
    <t>276</t>
  </si>
  <si>
    <t>MUHAMMAD NAJIB SHIDDIQ</t>
  </si>
  <si>
    <t>275</t>
  </si>
  <si>
    <t>MUHAMMAD YUSUF IRFAN</t>
  </si>
  <si>
    <t>274</t>
  </si>
  <si>
    <t>MUHAMMAD EZA RIZKY AWALIA</t>
  </si>
  <si>
    <t>273</t>
  </si>
  <si>
    <t>MUHAMMAD ANDIKA PRATAMA</t>
  </si>
  <si>
    <t>272</t>
  </si>
  <si>
    <t>MUHAMMAD ALWI DAULAY</t>
  </si>
  <si>
    <t>271</t>
  </si>
  <si>
    <t>MUHAMMAD ABDUL WASI</t>
  </si>
  <si>
    <t>270</t>
  </si>
  <si>
    <t>MUHAMAD IKHSAN GUMELAR</t>
  </si>
  <si>
    <t>269</t>
  </si>
  <si>
    <t>MOHAMAD FAIRUZ AZHAR AUZAN</t>
  </si>
  <si>
    <t>268</t>
  </si>
  <si>
    <t>ILHAM NUR WAHYU</t>
  </si>
  <si>
    <t>267</t>
  </si>
  <si>
    <t>FALERI HAIKAL FAIZ</t>
  </si>
  <si>
    <t>266</t>
  </si>
  <si>
    <t>FAJAR ABIL RIYADI</t>
  </si>
  <si>
    <t>265</t>
  </si>
  <si>
    <t>DZAKI MUHAMMAD ZAHRAAN</t>
  </si>
  <si>
    <t>264</t>
  </si>
  <si>
    <t>DIENDRA ZIZAT AL AZIZ</t>
  </si>
  <si>
    <t>263</t>
  </si>
  <si>
    <t>DANIL RAMADHAN</t>
  </si>
  <si>
    <t>262</t>
  </si>
  <si>
    <t>ANANDA MICOLA</t>
  </si>
  <si>
    <t>261</t>
  </si>
  <si>
    <t>AKBAR SURYA SAPUTRA</t>
  </si>
  <si>
    <t>260</t>
  </si>
  <si>
    <t>ADITIYA YOGA PRATAMA</t>
  </si>
  <si>
    <t>259</t>
  </si>
  <si>
    <t>KELAS 2C LAKI-LAKI</t>
  </si>
  <si>
    <t>ZAAIM AKHMAD ALFAQIIH</t>
  </si>
  <si>
    <t>258</t>
  </si>
  <si>
    <t>TEMI AFGHAN SAPUTRA</t>
  </si>
  <si>
    <t>257</t>
  </si>
  <si>
    <t>SYAGHGHAF HAJID ABYAN</t>
  </si>
  <si>
    <t>256</t>
  </si>
  <si>
    <t>SETIAWAN</t>
  </si>
  <si>
    <t>255</t>
  </si>
  <si>
    <t>SAYYID PRATAMA</t>
  </si>
  <si>
    <t>254</t>
  </si>
  <si>
    <t>RIF'AT AMARULLAH</t>
  </si>
  <si>
    <t>253</t>
  </si>
  <si>
    <t>REIFAN NURAMADAN</t>
  </si>
  <si>
    <t>252</t>
  </si>
  <si>
    <t>PANDU TRI KHUSMADEWANTARA</t>
  </si>
  <si>
    <t>251</t>
  </si>
  <si>
    <t>NAUFAL RIZKIA ALTHAF</t>
  </si>
  <si>
    <t>250</t>
  </si>
  <si>
    <t>M. ZAKY MUBAROK EL-BATAWI</t>
  </si>
  <si>
    <t>249</t>
  </si>
  <si>
    <t>MUHAMMAD WILDAN KAMIL</t>
  </si>
  <si>
    <t>248</t>
  </si>
  <si>
    <t>MUHAMMAD RHOMI FAHREZI</t>
  </si>
  <si>
    <t>247</t>
  </si>
  <si>
    <t>MUHAMMAD NAFIS RAIHAN FAHLEVI</t>
  </si>
  <si>
    <t>246</t>
  </si>
  <si>
    <t>MUHAMMAD HAFIZ EDWAR</t>
  </si>
  <si>
    <t>245</t>
  </si>
  <si>
    <t>MUHAMAD HILMAN</t>
  </si>
  <si>
    <t>244</t>
  </si>
  <si>
    <t>MUHAMAD AZI NAFIL</t>
  </si>
  <si>
    <t>243</t>
  </si>
  <si>
    <t>MUHAMAD ARTHA RADINKA</t>
  </si>
  <si>
    <t>242</t>
  </si>
  <si>
    <t>MOHAMMAD FAHRI HAIKAL</t>
  </si>
  <si>
    <t>241</t>
  </si>
  <si>
    <t>MOCHAMAD LEPI</t>
  </si>
  <si>
    <t>240</t>
  </si>
  <si>
    <t>MOCHAMAD FAISAL</t>
  </si>
  <si>
    <t>239</t>
  </si>
  <si>
    <t>LUTHFI RAMADHAN</t>
  </si>
  <si>
    <t>238</t>
  </si>
  <si>
    <t>LENGGA WASTU</t>
  </si>
  <si>
    <t>237</t>
  </si>
  <si>
    <t>FAIZAL FACHRI AYATULLAH</t>
  </si>
  <si>
    <t>236</t>
  </si>
  <si>
    <t>FAHRI NUR AZIZ</t>
  </si>
  <si>
    <t>235</t>
  </si>
  <si>
    <t>DIAS PURNAMA YASA</t>
  </si>
  <si>
    <t>234</t>
  </si>
  <si>
    <t>ARDI WIJAYA SAPUTRA</t>
  </si>
  <si>
    <t>233</t>
  </si>
  <si>
    <t>ALIFXANDER NESTA SAFI'I</t>
  </si>
  <si>
    <t>232</t>
  </si>
  <si>
    <t>AHMAD FAUZI</t>
  </si>
  <si>
    <t>231</t>
  </si>
  <si>
    <t>AHMAD FAJAR</t>
  </si>
  <si>
    <t>230</t>
  </si>
  <si>
    <t>KELAS 2B LAKI-LAKI</t>
  </si>
  <si>
    <t>ZEN KEMAL AISY</t>
  </si>
  <si>
    <t>229</t>
  </si>
  <si>
    <t>WILDAN AGNA ABABIL</t>
  </si>
  <si>
    <t>228</t>
  </si>
  <si>
    <t>TIO FAJRI MUNAZAKI</t>
  </si>
  <si>
    <t>227</t>
  </si>
  <si>
    <t>TENGKU M. REXZI PAHLEVI ARSHAVIN</t>
  </si>
  <si>
    <t>226</t>
  </si>
  <si>
    <t>SENJA PRATAMA GARISTA</t>
  </si>
  <si>
    <t>225</t>
  </si>
  <si>
    <t>RIZKI AWALUDIN</t>
  </si>
  <si>
    <t>224</t>
  </si>
  <si>
    <t>RIDHO ABDILLAH</t>
  </si>
  <si>
    <t>223</t>
  </si>
  <si>
    <t>RADITA VARREL PRATAMA</t>
  </si>
  <si>
    <t>222</t>
  </si>
  <si>
    <t>MUHAMMAD RIZKI FAHREZA</t>
  </si>
  <si>
    <t>221</t>
  </si>
  <si>
    <t>MUHAMMAD NOUVAL EL-MARQY</t>
  </si>
  <si>
    <t>220</t>
  </si>
  <si>
    <t>MUHAMMAD MUMU NAJMUDIN</t>
  </si>
  <si>
    <t>219</t>
  </si>
  <si>
    <t>MUHAMMAD HAFIZ SIHABUDIN</t>
  </si>
  <si>
    <t>218</t>
  </si>
  <si>
    <t>MUHAMMAD FAIZ FATHANNA'IM</t>
  </si>
  <si>
    <t>217</t>
  </si>
  <si>
    <t>MUHAMMAD FADHILAH ALBARI</t>
  </si>
  <si>
    <t>216</t>
  </si>
  <si>
    <t>MUHAMMAD AZIZ ABDIYANTO</t>
  </si>
  <si>
    <t>215</t>
  </si>
  <si>
    <t>MUHAMMAD ARIEF RAHMAN</t>
  </si>
  <si>
    <t>214</t>
  </si>
  <si>
    <t>MUHAMAD MARIO</t>
  </si>
  <si>
    <t>213</t>
  </si>
  <si>
    <t>MUHAMAD ANDIKA RAMADHAN</t>
  </si>
  <si>
    <t>212</t>
  </si>
  <si>
    <t>MOHAMMAD FARHAT AZIZ HIJAJI</t>
  </si>
  <si>
    <t>211</t>
  </si>
  <si>
    <t>JUHAILI ASHBAHI SALAM</t>
  </si>
  <si>
    <t>210</t>
  </si>
  <si>
    <t>ILHAM HABIBIE</t>
  </si>
  <si>
    <t>209</t>
  </si>
  <si>
    <t>IKHBAL FATUROKHMAN</t>
  </si>
  <si>
    <t>208</t>
  </si>
  <si>
    <t>GIBRAN PRADANA</t>
  </si>
  <si>
    <t>207</t>
  </si>
  <si>
    <t>FIKI KURNIAWAN</t>
  </si>
  <si>
    <t>206</t>
  </si>
  <si>
    <t>FATAHILLAH DANIAL</t>
  </si>
  <si>
    <t>205</t>
  </si>
  <si>
    <t>BONANG ALI FATHIER</t>
  </si>
  <si>
    <t>204</t>
  </si>
  <si>
    <t>BAYU DIRGANTARA</t>
  </si>
  <si>
    <t>203</t>
  </si>
  <si>
    <t>AHMAD THIJAN DHARURI</t>
  </si>
  <si>
    <t>202</t>
  </si>
  <si>
    <t>AHMAD ARYADI</t>
  </si>
  <si>
    <t>201</t>
  </si>
  <si>
    <t>ADAM BAKRI</t>
  </si>
  <si>
    <t>200</t>
  </si>
  <si>
    <t>ACHMAD JIDDAN</t>
  </si>
  <si>
    <t>199</t>
  </si>
  <si>
    <t>KELAS 2A LAKI-LAKI</t>
  </si>
  <si>
    <t>YUSUF AL HANIF</t>
  </si>
  <si>
    <t>198</t>
  </si>
  <si>
    <t>SATRIA ARIF ABADI</t>
  </si>
  <si>
    <t>197</t>
  </si>
  <si>
    <t>RIZQI HERMAWAN</t>
  </si>
  <si>
    <t>196</t>
  </si>
  <si>
    <t>RISKY RAMADHAN</t>
  </si>
  <si>
    <t>195</t>
  </si>
  <si>
    <t>RIDHO ARIF AVRIANO</t>
  </si>
  <si>
    <t>194</t>
  </si>
  <si>
    <t>RAKHA MUHAMMAD KHAERUL RIZQY</t>
  </si>
  <si>
    <t>193</t>
  </si>
  <si>
    <t>RAIHAN NUDIN</t>
  </si>
  <si>
    <t>192</t>
  </si>
  <si>
    <t>OKTA ADITYA DARMA</t>
  </si>
  <si>
    <t>191</t>
  </si>
  <si>
    <t>MUHAMMAD SYAMSURI</t>
  </si>
  <si>
    <t>190</t>
  </si>
  <si>
    <t>MUHAMMAD RAFLI</t>
  </si>
  <si>
    <t>189</t>
  </si>
  <si>
    <t>MUHAMMAD HAYKAL KAMIL</t>
  </si>
  <si>
    <t>188</t>
  </si>
  <si>
    <t>MUHAMMAD FIRMANSYAH</t>
  </si>
  <si>
    <t>187</t>
  </si>
  <si>
    <t>MUHAMMAD DAFFA BRAMANTIYO</t>
  </si>
  <si>
    <t>186</t>
  </si>
  <si>
    <t>MUHAMMAD BAKRI YANIZA</t>
  </si>
  <si>
    <t>185</t>
  </si>
  <si>
    <t>MUHAMMAD ARIFIN JAYA NEGARA</t>
  </si>
  <si>
    <t>184</t>
  </si>
  <si>
    <t>MUHAMAD ZACKI SAKTIAWAN</t>
  </si>
  <si>
    <t>183</t>
  </si>
  <si>
    <t>MUHAMAD RISQI SAPUTRA</t>
  </si>
  <si>
    <t>182</t>
  </si>
  <si>
    <t>MUHAMAD AZAM RAMADHAN S</t>
  </si>
  <si>
    <t>181</t>
  </si>
  <si>
    <t>MIFTAH RAYHAN GHALI</t>
  </si>
  <si>
    <t>180</t>
  </si>
  <si>
    <t>M. RAIHAN ASWARDI NASUTION</t>
  </si>
  <si>
    <t>179</t>
  </si>
  <si>
    <t>GAGAS ERI PRANATA</t>
  </si>
  <si>
    <t>178</t>
  </si>
  <si>
    <t>DIPO ALDIANO DIAPANA</t>
  </si>
  <si>
    <t>177</t>
  </si>
  <si>
    <t>DAPIN RISANDI</t>
  </si>
  <si>
    <t>176</t>
  </si>
  <si>
    <t>CHOKY AL BUKHORI</t>
  </si>
  <si>
    <t>175</t>
  </si>
  <si>
    <t>ANDRA ANES PUTRA</t>
  </si>
  <si>
    <t>174</t>
  </si>
  <si>
    <t>ANANDA AULIA</t>
  </si>
  <si>
    <t>173</t>
  </si>
  <si>
    <t>ALFAN RAISSA ZHAFIF</t>
  </si>
  <si>
    <t>172</t>
  </si>
  <si>
    <t>AIMAN ZULFIKAR ABDURRAHMAN</t>
  </si>
  <si>
    <t>171</t>
  </si>
  <si>
    <t>AHMAD HAFIDZ ULUMI</t>
  </si>
  <si>
    <t>170</t>
  </si>
  <si>
    <t>AHMAD FAZRI MUSOPI</t>
  </si>
  <si>
    <t>169</t>
  </si>
  <si>
    <t>AGATHA AJI WINOTO</t>
  </si>
  <si>
    <t>168</t>
  </si>
  <si>
    <t>ADNAN MAULANA</t>
  </si>
  <si>
    <t>167</t>
  </si>
  <si>
    <t>ARNO RIZKY AGASTIAN</t>
  </si>
  <si>
    <t>166</t>
  </si>
  <si>
    <t>KELAS 1F LAKI-LAKI</t>
  </si>
  <si>
    <t>SALMAN FAWAZ</t>
  </si>
  <si>
    <t>165</t>
  </si>
  <si>
    <t>RIQI RAMADHAN</t>
  </si>
  <si>
    <t>164</t>
  </si>
  <si>
    <t>REYHAN SEPTIANO</t>
  </si>
  <si>
    <t>163</t>
  </si>
  <si>
    <t>RAFI AUFA</t>
  </si>
  <si>
    <t>162</t>
  </si>
  <si>
    <t>OGLINT KIANO</t>
  </si>
  <si>
    <t>161</t>
  </si>
  <si>
    <t>MUHAMMAD SATRIO WIBOWO</t>
  </si>
  <si>
    <t>160</t>
  </si>
  <si>
    <t>MUHAMMAD RIKI</t>
  </si>
  <si>
    <t>159</t>
  </si>
  <si>
    <t>MUHAMMAD NUR FALAQ</t>
  </si>
  <si>
    <t>158</t>
  </si>
  <si>
    <t>MUHAMMAD NASIR NASUTION</t>
  </si>
  <si>
    <t>157</t>
  </si>
  <si>
    <t>MUHAMMAD FIKRI HAERUDIN</t>
  </si>
  <si>
    <t>156</t>
  </si>
  <si>
    <t>MUHAMMAD FADIL HABIB</t>
  </si>
  <si>
    <t>155</t>
  </si>
  <si>
    <t>MUHAMMAD DAFFA MAHENDRA</t>
  </si>
  <si>
    <t>154</t>
  </si>
  <si>
    <t>MUHAMMAD DAFFA ARDIANSYAH</t>
  </si>
  <si>
    <t>153</t>
  </si>
  <si>
    <t>MUHAMAD TEGUH</t>
  </si>
  <si>
    <t>152</t>
  </si>
  <si>
    <t>MUHAMAD FAUZAN AL ANSORI</t>
  </si>
  <si>
    <t>151</t>
  </si>
  <si>
    <t>KEVIN PRATAMA</t>
  </si>
  <si>
    <t>150</t>
  </si>
  <si>
    <t>IGAN DALF</t>
  </si>
  <si>
    <t>149</t>
  </si>
  <si>
    <t>HAFIDZ MUBAROQ AHMAD</t>
  </si>
  <si>
    <t>148</t>
  </si>
  <si>
    <t>FIRDAN GANI</t>
  </si>
  <si>
    <t>147</t>
  </si>
  <si>
    <t>FHATAN FHATULLAH APRYANTO</t>
  </si>
  <si>
    <t>146</t>
  </si>
  <si>
    <t>FAIRUZ AZIZI IRAWAN</t>
  </si>
  <si>
    <t>145</t>
  </si>
  <si>
    <t>FAHRI BAIHAKI</t>
  </si>
  <si>
    <t>144</t>
  </si>
  <si>
    <t>FACHRY AKBAR RAMADHAN</t>
  </si>
  <si>
    <t>143</t>
  </si>
  <si>
    <t>ENO PRATAMA</t>
  </si>
  <si>
    <t>142</t>
  </si>
  <si>
    <t>DIMAS MAULANA</t>
  </si>
  <si>
    <t>141</t>
  </si>
  <si>
    <t>DAVID SURYA BERNALIS</t>
  </si>
  <si>
    <t>140</t>
  </si>
  <si>
    <t>ATHALARIQ SYAH</t>
  </si>
  <si>
    <t>139</t>
  </si>
  <si>
    <t>ASARI ABDUL GANI</t>
  </si>
  <si>
    <t>138</t>
  </si>
  <si>
    <t xml:space="preserve">ANDHIRA KURNIA FAHMI </t>
  </si>
  <si>
    <t>137</t>
  </si>
  <si>
    <t>ALIP HIDAYAT</t>
  </si>
  <si>
    <t>136</t>
  </si>
  <si>
    <t>ALDI RIYAN SAPUTRA</t>
  </si>
  <si>
    <t>135</t>
  </si>
  <si>
    <t>AHMAT REHAN MUHALIM</t>
  </si>
  <si>
    <t>134</t>
  </si>
  <si>
    <t>AHMAD FATKHUROJI</t>
  </si>
  <si>
    <t>133</t>
  </si>
  <si>
    <t>AHMAD FARID FAUZAN</t>
  </si>
  <si>
    <t>132</t>
  </si>
  <si>
    <t>ABET SYAKHO ABDUSALAM</t>
  </si>
  <si>
    <t>131</t>
  </si>
  <si>
    <t>AAN KURNIAWAN</t>
  </si>
  <si>
    <t>130</t>
  </si>
  <si>
    <t>KELAS 1E LAKI-LAKI</t>
  </si>
  <si>
    <t>YOGA WIDHIA RAMADHAN</t>
  </si>
  <si>
    <t>129</t>
  </si>
  <si>
    <t>RIYADI HASAN</t>
  </si>
  <si>
    <t>128</t>
  </si>
  <si>
    <t>PRAYOGA FIRMANZAH</t>
  </si>
  <si>
    <t>127</t>
  </si>
  <si>
    <t>MUHAMMAD RIDWAN FIRDAUS</t>
  </si>
  <si>
    <t>126</t>
  </si>
  <si>
    <t>MUHAMMAD RIDWAN ARRASYID</t>
  </si>
  <si>
    <t>125</t>
  </si>
  <si>
    <t>MUHAMMAD FARHAN ADITYA</t>
  </si>
  <si>
    <t>124</t>
  </si>
  <si>
    <t>MUHAMMAD ASKA NURFIKRI</t>
  </si>
  <si>
    <t>123</t>
  </si>
  <si>
    <t xml:space="preserve">MUHAMMAD ARIEF ALAMSYAH </t>
  </si>
  <si>
    <t>122</t>
  </si>
  <si>
    <t>MUHAMAD RIDHO AFRIZAL</t>
  </si>
  <si>
    <t>121</t>
  </si>
  <si>
    <t>MUHAMAD KHOIRUL ALWIS F</t>
  </si>
  <si>
    <t>120</t>
  </si>
  <si>
    <t>MUHAMAD DAPA</t>
  </si>
  <si>
    <t>119</t>
  </si>
  <si>
    <t>MOCHAMAD ADRIAN AL RAFLI S</t>
  </si>
  <si>
    <t>118</t>
  </si>
  <si>
    <t>MAULANA RIDWAN</t>
  </si>
  <si>
    <t>117</t>
  </si>
  <si>
    <t>MAULANA ARIE PUTRA</t>
  </si>
  <si>
    <t>116</t>
  </si>
  <si>
    <t>M.ARIEF DERMAWAN</t>
  </si>
  <si>
    <t>115</t>
  </si>
  <si>
    <t xml:space="preserve">IMAM SETIA BUDI </t>
  </si>
  <si>
    <t>114</t>
  </si>
  <si>
    <t>HADI ANDRIYANA</t>
  </si>
  <si>
    <t>113</t>
  </si>
  <si>
    <t>GALIH PRATAMA KURNIAWAN</t>
  </si>
  <si>
    <t>112</t>
  </si>
  <si>
    <t>DIMAS PRASETYO</t>
  </si>
  <si>
    <t>111</t>
  </si>
  <si>
    <t>DIKA FEBRIYANA</t>
  </si>
  <si>
    <t>110</t>
  </si>
  <si>
    <t>BAGOES APRILIANO</t>
  </si>
  <si>
    <t>109</t>
  </si>
  <si>
    <t>AT'ILAH AQIL SYAFIQ</t>
  </si>
  <si>
    <t>108</t>
  </si>
  <si>
    <t>ARIS PRASETYO</t>
  </si>
  <si>
    <t>107</t>
  </si>
  <si>
    <t>ANGLES MINANGKA PUTRA</t>
  </si>
  <si>
    <t>106</t>
  </si>
  <si>
    <t>ALFATH KUSUMA WARDANA</t>
  </si>
  <si>
    <t>105</t>
  </si>
  <si>
    <t>AL FITH KUSUMA WARDANA</t>
  </si>
  <si>
    <t>104</t>
  </si>
  <si>
    <t>AINUR ROFIK</t>
  </si>
  <si>
    <t>103</t>
  </si>
  <si>
    <t>AHMAD RAY'HAN</t>
  </si>
  <si>
    <t>102</t>
  </si>
  <si>
    <t>AGUNG PRASETYO</t>
  </si>
  <si>
    <t>101</t>
  </si>
  <si>
    <t>ACHMAD FARIZD MUBAROK</t>
  </si>
  <si>
    <t>100</t>
  </si>
  <si>
    <t>KELAS 1D LAKI-LAKI</t>
  </si>
  <si>
    <t>RIZKI MAULANA</t>
  </si>
  <si>
    <t>099</t>
  </si>
  <si>
    <t>RHEVAN EDRIAN PRATAMA</t>
  </si>
  <si>
    <t>098</t>
  </si>
  <si>
    <t>REYHAN RADIT ARYANTO</t>
  </si>
  <si>
    <t>097</t>
  </si>
  <si>
    <t>RAYHAN AGUSTIAWAN</t>
  </si>
  <si>
    <t>096</t>
  </si>
  <si>
    <t>RADITYA RAHAGI RAMADHAN</t>
  </si>
  <si>
    <t>095</t>
  </si>
  <si>
    <t>PUTRA BATARA</t>
  </si>
  <si>
    <t>094</t>
  </si>
  <si>
    <t>NUR FAUZAN</t>
  </si>
  <si>
    <t>093</t>
  </si>
  <si>
    <t>MUHAMMAD YUSUF IBRAHIM</t>
  </si>
  <si>
    <t>092</t>
  </si>
  <si>
    <t>MUHAMMAD FACHRI AZHAR</t>
  </si>
  <si>
    <t>091</t>
  </si>
  <si>
    <t>MUHAMMAD AL DIANSYAH</t>
  </si>
  <si>
    <t>090</t>
  </si>
  <si>
    <t>MUHAMAD SULTAN MU'ALIF</t>
  </si>
  <si>
    <t>089</t>
  </si>
  <si>
    <t>MUHAMAD FAIZ AL MUNAWAR</t>
  </si>
  <si>
    <t>088</t>
  </si>
  <si>
    <t>MUHAMAD FAHRI AKBAR</t>
  </si>
  <si>
    <t>087</t>
  </si>
  <si>
    <t>MUHAMAD ADLI FAUZAN</t>
  </si>
  <si>
    <t>086</t>
  </si>
  <si>
    <t>MOHAMAD FAHRI HILALUDIN</t>
  </si>
  <si>
    <t>085</t>
  </si>
  <si>
    <t>MICHAEL TEGAR PRATAMA</t>
  </si>
  <si>
    <t>084</t>
  </si>
  <si>
    <t>JAMALUL INSAN</t>
  </si>
  <si>
    <t>083</t>
  </si>
  <si>
    <t>ITQON ABDULLAH</t>
  </si>
  <si>
    <t>082</t>
  </si>
  <si>
    <t>HAIRI FAUZAN AL BAIS</t>
  </si>
  <si>
    <t>081</t>
  </si>
  <si>
    <t>HAFIZH MUHAMMAD FATIH</t>
  </si>
  <si>
    <t>080</t>
  </si>
  <si>
    <t>HAEKAL FIKRI</t>
  </si>
  <si>
    <t>079</t>
  </si>
  <si>
    <t>GALIH ARSYIL AL JAZULI</t>
  </si>
  <si>
    <t>078</t>
  </si>
  <si>
    <t>FAHRI MUHAMMAD FEBRIANSYAH</t>
  </si>
  <si>
    <t>077</t>
  </si>
  <si>
    <t>FACHRI FAUZAN</t>
  </si>
  <si>
    <t>076</t>
  </si>
  <si>
    <t>DHIRGAM AL HAFIZH</t>
  </si>
  <si>
    <t>075</t>
  </si>
  <si>
    <t>DESTA HAYA MUFIDZAR</t>
  </si>
  <si>
    <t>074</t>
  </si>
  <si>
    <t>DEDY MULYANA</t>
  </si>
  <si>
    <t>073</t>
  </si>
  <si>
    <t>DAFFA HAFIZH ROZAN</t>
  </si>
  <si>
    <t>072</t>
  </si>
  <si>
    <t>DAFFA AL-FATAH</t>
  </si>
  <si>
    <t>071</t>
  </si>
  <si>
    <t>DAFFA AL FARIZI</t>
  </si>
  <si>
    <t>070</t>
  </si>
  <si>
    <t>ARIPIN NURHIKMAH</t>
  </si>
  <si>
    <t>069</t>
  </si>
  <si>
    <t>ALPIN MAULANA</t>
  </si>
  <si>
    <t>068</t>
  </si>
  <si>
    <t>AKIB SYAPUTRA</t>
  </si>
  <si>
    <t>067</t>
  </si>
  <si>
    <t>AHMAD ZAIDAN HUMALA HASIBUAN</t>
  </si>
  <si>
    <t>066</t>
  </si>
  <si>
    <t>AHMAD FATIH ZAENUL MUTTAQIN</t>
  </si>
  <si>
    <t>065</t>
  </si>
  <si>
    <t>ADAM RIYANTO</t>
  </si>
  <si>
    <t>064</t>
  </si>
  <si>
    <t>ADAM PURNA</t>
  </si>
  <si>
    <t>063</t>
  </si>
  <si>
    <t>KELAS 1C LAKI-LAKI</t>
  </si>
  <si>
    <t>YOGA NANDA PRATAMA</t>
  </si>
  <si>
    <t>062</t>
  </si>
  <si>
    <t>TIRTA AFDHANI</t>
  </si>
  <si>
    <t>061</t>
  </si>
  <si>
    <t>SUBHI</t>
  </si>
  <si>
    <t>060</t>
  </si>
  <si>
    <t>SAHID MAULANA YUSUF</t>
  </si>
  <si>
    <t>059</t>
  </si>
  <si>
    <t>ROLANSYAH ABDELAH PUTRA</t>
  </si>
  <si>
    <t>058</t>
  </si>
  <si>
    <t>RIFAT DARIS SALMAN</t>
  </si>
  <si>
    <t>057</t>
  </si>
  <si>
    <t>OKTABYAN DAFFANO MARTIN ALGHANYYZAR</t>
  </si>
  <si>
    <t>056</t>
  </si>
  <si>
    <t>NAUFAL ZIYAN FIRDAUS</t>
  </si>
  <si>
    <t>055</t>
  </si>
  <si>
    <t>MUHAMMAD IKBAL TAUFIQUROHMAN</t>
  </si>
  <si>
    <t>054</t>
  </si>
  <si>
    <t>MUHAMMAD GHIFARI RAMADHAN</t>
  </si>
  <si>
    <t>053</t>
  </si>
  <si>
    <t>MUHAMMAD ALBIE AL AZIZZURA</t>
  </si>
  <si>
    <t>052</t>
  </si>
  <si>
    <t>MUHAMAD PUJA HERDIANA</t>
  </si>
  <si>
    <t>051</t>
  </si>
  <si>
    <t>MUHAMAD HASBIL FAJRI</t>
  </si>
  <si>
    <t>050</t>
  </si>
  <si>
    <t>MUHAMAD FARIS MUBASYIR</t>
  </si>
  <si>
    <t>049</t>
  </si>
  <si>
    <t>MUHAMAD FAHRUROZI</t>
  </si>
  <si>
    <t>048</t>
  </si>
  <si>
    <t>MUHAMAD BAGUS ABDILAH</t>
  </si>
  <si>
    <t>047</t>
  </si>
  <si>
    <t>MOCHAMAD DAFFA RAMADHAN</t>
  </si>
  <si>
    <t>046</t>
  </si>
  <si>
    <t>MADA ANGGER WIJAYA</t>
  </si>
  <si>
    <t>045</t>
  </si>
  <si>
    <t>LUTHFI BUJANA PRATAMA</t>
  </si>
  <si>
    <t>044</t>
  </si>
  <si>
    <t>ILHAM NABIL SAPUTRA</t>
  </si>
  <si>
    <t>043</t>
  </si>
  <si>
    <t>IKHSANUL AMALUDDIN</t>
  </si>
  <si>
    <t>042</t>
  </si>
  <si>
    <t>HERDIANSYAH</t>
  </si>
  <si>
    <t>041</t>
  </si>
  <si>
    <t>EVAN ALFAROUQ</t>
  </si>
  <si>
    <t>040</t>
  </si>
  <si>
    <t>EGA ANINDYA HAFIZ</t>
  </si>
  <si>
    <t>039</t>
  </si>
  <si>
    <t>ANUGRAH AQBAR REVANKA</t>
  </si>
  <si>
    <t>038</t>
  </si>
  <si>
    <t>ALVIAN RIZKI HADI SAPUTRA</t>
  </si>
  <si>
    <t>037</t>
  </si>
  <si>
    <t>AHMAD RASYAAD ALTHAF ATBANI</t>
  </si>
  <si>
    <t>036</t>
  </si>
  <si>
    <t>AHMAD ABDUL JABBAR</t>
  </si>
  <si>
    <t>035</t>
  </si>
  <si>
    <t>ACHMAD JAUZAL MICHAL</t>
  </si>
  <si>
    <t>034</t>
  </si>
  <si>
    <t>ACHMAD FAISAL</t>
  </si>
  <si>
    <t>033</t>
  </si>
  <si>
    <t>ABQORI AXELL NUGRHASANTARA</t>
  </si>
  <si>
    <t>032</t>
  </si>
  <si>
    <t>KELAS 1B LAKI-LAKI</t>
  </si>
  <si>
    <t>`</t>
  </si>
  <si>
    <t>Serang, ____________________  2021</t>
  </si>
  <si>
    <t>WAHYU NOOR SAKTI</t>
  </si>
  <si>
    <t>031</t>
  </si>
  <si>
    <t>RAMADHAN AGUSTIANA RAFFAEL</t>
  </si>
  <si>
    <t>030</t>
  </si>
  <si>
    <t>RAFIF DZAKWAAN ROMANSYAH</t>
  </si>
  <si>
    <t>029</t>
  </si>
  <si>
    <t>NURIL ANWAR AL FATHAN</t>
  </si>
  <si>
    <t>028</t>
  </si>
  <si>
    <t>MUHAMMAD RAHIL RIZKY</t>
  </si>
  <si>
    <t>027</t>
  </si>
  <si>
    <t>MUHAMMAD FARHAN</t>
  </si>
  <si>
    <t>026</t>
  </si>
  <si>
    <t>MUHAMMAD FA'IS AL FARIZI</t>
  </si>
  <si>
    <t>025</t>
  </si>
  <si>
    <t>MUHAMMAD FADLAN R</t>
  </si>
  <si>
    <t>024</t>
  </si>
  <si>
    <t>023</t>
  </si>
  <si>
    <t>MUHAMAD RIZKI FEBRIAN</t>
  </si>
  <si>
    <t>022</t>
  </si>
  <si>
    <t xml:space="preserve">MUHAMAD PUTRA DWI NAZIYULLAH </t>
  </si>
  <si>
    <t>021</t>
  </si>
  <si>
    <t>MUHAMAD IQRAM AR RIZKY</t>
  </si>
  <si>
    <t>020</t>
  </si>
  <si>
    <t>MUHAMAD HAFIDZ ALGHIFARY</t>
  </si>
  <si>
    <t>019</t>
  </si>
  <si>
    <t>MUHAMAD FAREL AL AZIZ</t>
  </si>
  <si>
    <t>018</t>
  </si>
  <si>
    <t>MUHAMAD FADYL ARRAHMAN</t>
  </si>
  <si>
    <t>017</t>
  </si>
  <si>
    <t>MUHAMAD DAFFA FAHREZA</t>
  </si>
  <si>
    <t>016</t>
  </si>
  <si>
    <t>MUHAMAD ARIYANSYAH</t>
  </si>
  <si>
    <t>015</t>
  </si>
  <si>
    <t>KAKA ALIFIANO</t>
  </si>
  <si>
    <t>014</t>
  </si>
  <si>
    <t>JUMANTA NUGRAHA</t>
  </si>
  <si>
    <t>013</t>
  </si>
  <si>
    <t>IRZA SETIAWAN</t>
  </si>
  <si>
    <t>012</t>
  </si>
  <si>
    <t>GALANG ADHE PRAMANA</t>
  </si>
  <si>
    <t>011</t>
  </si>
  <si>
    <t>FERALDI EVAN PRATAMA</t>
  </si>
  <si>
    <t>010</t>
  </si>
  <si>
    <t>FAQIH NUR IMAN</t>
  </si>
  <si>
    <t>009</t>
  </si>
  <si>
    <t>FAKHRI ADITYA PURNOMO</t>
  </si>
  <si>
    <t>008</t>
  </si>
  <si>
    <t>DIMAS SUHARDI</t>
  </si>
  <si>
    <t>007</t>
  </si>
  <si>
    <t>DAMAR MIFTAHUL HUDA</t>
  </si>
  <si>
    <t>006</t>
  </si>
  <si>
    <t>BRILLIAN BANYU ADIGUNA</t>
  </si>
  <si>
    <t>005</t>
  </si>
  <si>
    <t>ASEP MAULANA</t>
  </si>
  <si>
    <t>004</t>
  </si>
  <si>
    <t>AMKA FAUZAN</t>
  </si>
  <si>
    <t>003</t>
  </si>
  <si>
    <t>AMAR YUANSYAH</t>
  </si>
  <si>
    <t>002</t>
  </si>
  <si>
    <t>AL FAHRI ANHAR</t>
  </si>
  <si>
    <t>001</t>
  </si>
  <si>
    <t>KELAS 1A LAKI-LAKI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</si>
</sst>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2000401]0"/>
    <numFmt numFmtId="165" formatCode="[$-2000401]0.0"/>
    <numFmt numFmtId="166" formatCode="[$-2000000]0"/>
    <numFmt numFmtId="167" formatCode="0.0"/>
  </numFmts>
  <fonts count="42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sz val="10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u/>
      <sz val="14"/>
      <color rgb="FF000000"/>
      <name val="Traditional Arabic"/>
      <family val="1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0"/>
      <color theme="1"/>
      <name val="Calibri Light"/>
      <family val="1"/>
      <scheme val="major"/>
    </font>
    <font>
      <sz val="8"/>
      <color rgb="FF000000"/>
      <name val="Calibri Light"/>
      <family val="2"/>
      <scheme val="major"/>
    </font>
    <font>
      <sz val="9"/>
      <color theme="1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1"/>
      <color theme="1"/>
      <name val="Calibri"/>
      <family val="2"/>
      <scheme val="minor"/>
    </font>
    <font>
      <sz val="11"/>
      <name val="Calibri Light"/>
      <family val="1"/>
      <scheme val="major"/>
    </font>
    <font>
      <sz val="9"/>
      <color rgb="FF000000"/>
      <name val="Calibri Light"/>
      <family val="1"/>
      <scheme val="major"/>
    </font>
    <font>
      <sz val="12"/>
      <color theme="1"/>
      <name val="Calibri Light"/>
      <family val="1"/>
      <scheme val="maj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rgb="FF0066CC"/>
      <name val="Cambria"/>
      <family val="1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4" fillId="0" borderId="0"/>
  </cellStyleXfs>
  <cellXfs count="368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wrapText="1"/>
    </xf>
    <xf numFmtId="0" fontId="8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7" fillId="6" borderId="2" xfId="0" applyFont="1" applyFill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2" fontId="23" fillId="0" borderId="2" xfId="0" applyNumberFormat="1" applyFont="1" applyBorder="1" applyAlignment="1">
      <alignment horizontal="center" vertical="center"/>
    </xf>
    <xf numFmtId="167" fontId="23" fillId="0" borderId="2" xfId="0" applyNumberFormat="1" applyFont="1" applyBorder="1" applyAlignment="1">
      <alignment horizontal="center" vertical="center"/>
    </xf>
    <xf numFmtId="0" fontId="7" fillId="6" borderId="2" xfId="0" applyFont="1" applyFill="1" applyBorder="1" applyAlignment="1" applyProtection="1">
      <alignment horizontal="center" vertical="center" textRotation="90"/>
      <protection locked="0"/>
    </xf>
    <xf numFmtId="0" fontId="7" fillId="6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vertical="center" textRotation="90"/>
      <protection locked="0"/>
    </xf>
    <xf numFmtId="0" fontId="16" fillId="2" borderId="2" xfId="0" applyFont="1" applyFill="1" applyBorder="1" applyAlignment="1" applyProtection="1">
      <alignment horizontal="center" vertical="center" textRotation="90"/>
      <protection locked="0"/>
    </xf>
    <xf numFmtId="0" fontId="16" fillId="4" borderId="2" xfId="0" applyFont="1" applyFill="1" applyBorder="1" applyAlignment="1" applyProtection="1">
      <alignment horizontal="center" vertical="center" textRotation="90"/>
      <protection locked="0"/>
    </xf>
    <xf numFmtId="0" fontId="16" fillId="5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165" fontId="0" fillId="0" borderId="2" xfId="0" applyNumberForma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2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8" fillId="0" borderId="2" xfId="0" applyFont="1" applyBorder="1"/>
    <xf numFmtId="0" fontId="8" fillId="0" borderId="2" xfId="0" applyFont="1" applyBorder="1" applyAlignment="1">
      <alignment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7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2" fillId="0" borderId="2" xfId="0" applyNumberFormat="1" applyFont="1" applyBorder="1" applyAlignment="1">
      <alignment horizontal="center" vertical="center" readingOrder="2"/>
    </xf>
    <xf numFmtId="165" fontId="18" fillId="0" borderId="38" xfId="0" applyNumberFormat="1" applyFont="1" applyBorder="1" applyAlignment="1">
      <alignment horizontal="center" vertical="center"/>
    </xf>
    <xf numFmtId="0" fontId="11" fillId="0" borderId="34" xfId="0" applyFont="1" applyBorder="1" applyAlignment="1">
      <alignment vertical="center"/>
    </xf>
    <xf numFmtId="164" fontId="18" fillId="0" borderId="40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vertical="center"/>
    </xf>
    <xf numFmtId="164" fontId="18" fillId="0" borderId="11" xfId="0" applyNumberFormat="1" applyFont="1" applyBorder="1" applyAlignment="1">
      <alignment horizontal="center" vertical="center"/>
    </xf>
    <xf numFmtId="164" fontId="18" fillId="0" borderId="32" xfId="0" applyNumberFormat="1" applyFont="1" applyBorder="1" applyAlignment="1">
      <alignment horizontal="center" vertical="center"/>
    </xf>
    <xf numFmtId="164" fontId="18" fillId="0" borderId="40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vertical="center"/>
    </xf>
    <xf numFmtId="0" fontId="14" fillId="0" borderId="34" xfId="0" applyFont="1" applyBorder="1" applyAlignment="1">
      <alignment vertical="center"/>
    </xf>
    <xf numFmtId="0" fontId="11" fillId="0" borderId="38" xfId="0" applyFont="1" applyBorder="1" applyAlignment="1">
      <alignment horizontal="center" vertical="center" readingOrder="2"/>
    </xf>
    <xf numFmtId="164" fontId="11" fillId="0" borderId="14" xfId="0" applyNumberFormat="1" applyFont="1" applyBorder="1" applyAlignment="1">
      <alignment horizontal="center" vertical="center" readingOrder="2"/>
    </xf>
    <xf numFmtId="0" fontId="14" fillId="0" borderId="29" xfId="0" applyFont="1" applyBorder="1" applyAlignment="1">
      <alignment vertical="center" wrapText="1"/>
    </xf>
    <xf numFmtId="164" fontId="18" fillId="0" borderId="31" xfId="0" applyNumberFormat="1" applyFont="1" applyBorder="1" applyAlignment="1">
      <alignment horizontal="center" vertical="center"/>
    </xf>
    <xf numFmtId="0" fontId="12" fillId="0" borderId="0" xfId="0" applyFont="1" applyAlignment="1">
      <alignment horizontal="right" vertical="center" readingOrder="2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165" fontId="1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 readingOrder="2"/>
    </xf>
    <xf numFmtId="0" fontId="13" fillId="0" borderId="0" xfId="0" applyFont="1" applyAlignment="1">
      <alignment horizontal="center" vertical="center" readingOrder="2"/>
    </xf>
    <xf numFmtId="165" fontId="13" fillId="0" borderId="0" xfId="0" applyNumberFormat="1" applyFont="1" applyAlignment="1">
      <alignment horizontal="center" vertical="center" readingOrder="2"/>
    </xf>
    <xf numFmtId="165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3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0" fontId="23" fillId="4" borderId="2" xfId="0" applyFont="1" applyFill="1" applyBorder="1" applyAlignment="1">
      <alignment horizontal="center" vertical="center"/>
    </xf>
    <xf numFmtId="164" fontId="0" fillId="0" borderId="0" xfId="0" applyNumberFormat="1" applyProtection="1">
      <protection locked="0"/>
    </xf>
    <xf numFmtId="0" fontId="19" fillId="0" borderId="2" xfId="0" applyFont="1" applyBorder="1" applyAlignment="1">
      <alignment horizontal="right"/>
    </xf>
    <xf numFmtId="0" fontId="21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 vertical="center"/>
    </xf>
    <xf numFmtId="0" fontId="21" fillId="0" borderId="2" xfId="0" applyFont="1" applyBorder="1" applyAlignment="1">
      <alignment horizontal="right" vertical="center"/>
    </xf>
    <xf numFmtId="0" fontId="28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8" fillId="6" borderId="2" xfId="0" applyFont="1" applyFill="1" applyBorder="1" applyAlignment="1">
      <alignment horizontal="center" vertical="center"/>
    </xf>
    <xf numFmtId="0" fontId="7" fillId="0" borderId="43" xfId="0" applyFont="1" applyBorder="1" applyProtection="1">
      <protection locked="0"/>
    </xf>
    <xf numFmtId="0" fontId="7" fillId="0" borderId="4" xfId="0" applyFont="1" applyBorder="1" applyProtection="1">
      <protection locked="0"/>
    </xf>
    <xf numFmtId="0" fontId="11" fillId="0" borderId="37" xfId="0" applyFont="1" applyBorder="1" applyAlignment="1">
      <alignment horizontal="right" vertical="center" readingOrder="2"/>
    </xf>
    <xf numFmtId="0" fontId="12" fillId="0" borderId="28" xfId="0" applyFont="1" applyBorder="1" applyAlignment="1">
      <alignment horizontal="center" vertical="center" readingOrder="2"/>
    </xf>
    <xf numFmtId="0" fontId="11" fillId="0" borderId="47" xfId="0" applyFont="1" applyBorder="1" applyAlignment="1">
      <alignment vertical="center"/>
    </xf>
    <xf numFmtId="0" fontId="11" fillId="0" borderId="48" xfId="0" applyFont="1" applyBorder="1" applyAlignment="1">
      <alignment vertical="center"/>
    </xf>
    <xf numFmtId="0" fontId="12" fillId="0" borderId="12" xfId="0" applyFont="1" applyBorder="1" applyAlignment="1">
      <alignment horizontal="center" vertical="center" readingOrder="2"/>
    </xf>
    <xf numFmtId="0" fontId="11" fillId="0" borderId="47" xfId="0" applyFont="1" applyBorder="1" applyAlignment="1">
      <alignment horizontal="right" vertical="center"/>
    </xf>
    <xf numFmtId="0" fontId="13" fillId="0" borderId="8" xfId="0" applyFont="1" applyBorder="1" applyAlignment="1">
      <alignment vertical="center"/>
    </xf>
    <xf numFmtId="164" fontId="18" fillId="0" borderId="9" xfId="0" applyNumberFormat="1" applyFont="1" applyBorder="1" applyAlignment="1">
      <alignment horizontal="center" vertical="center"/>
    </xf>
    <xf numFmtId="164" fontId="18" fillId="0" borderId="49" xfId="0" applyNumberFormat="1" applyFont="1" applyBorder="1" applyAlignment="1">
      <alignment horizontal="center" vertical="center"/>
    </xf>
    <xf numFmtId="164" fontId="11" fillId="0" borderId="46" xfId="0" applyNumberFormat="1" applyFont="1" applyBorder="1" applyAlignment="1">
      <alignment horizontal="center" vertical="center" readingOrder="2"/>
    </xf>
    <xf numFmtId="0" fontId="12" fillId="0" borderId="19" xfId="0" applyFont="1" applyBorder="1" applyAlignment="1">
      <alignment horizontal="center" vertical="center" readingOrder="2"/>
    </xf>
    <xf numFmtId="0" fontId="22" fillId="0" borderId="0" xfId="0" applyFont="1" applyAlignment="1">
      <alignment horizontal="center" vertical="center" textRotation="90"/>
    </xf>
    <xf numFmtId="0" fontId="31" fillId="0" borderId="2" xfId="0" applyFont="1" applyBorder="1" applyAlignment="1" applyProtection="1">
      <alignment horizontal="center" vertical="center" textRotation="90"/>
      <protection locked="0"/>
    </xf>
    <xf numFmtId="165" fontId="12" fillId="0" borderId="34" xfId="0" applyNumberFormat="1" applyFont="1" applyBorder="1" applyAlignment="1">
      <alignment horizontal="center" vertical="center" readingOrder="2"/>
    </xf>
    <xf numFmtId="0" fontId="24" fillId="0" borderId="2" xfId="0" applyFont="1" applyBorder="1" applyAlignment="1">
      <alignment vertical="center" wrapText="1"/>
    </xf>
    <xf numFmtId="0" fontId="11" fillId="0" borderId="0" xfId="0" applyFont="1" applyAlignment="1">
      <alignment vertical="center" readingOrder="2"/>
    </xf>
    <xf numFmtId="0" fontId="16" fillId="0" borderId="0" xfId="0" applyFont="1" applyAlignment="1">
      <alignment vertical="center"/>
    </xf>
    <xf numFmtId="0" fontId="0" fillId="0" borderId="50" xfId="0" applyBorder="1"/>
    <xf numFmtId="0" fontId="0" fillId="0" borderId="51" xfId="0" applyBorder="1"/>
    <xf numFmtId="0" fontId="16" fillId="0" borderId="51" xfId="0" applyFont="1" applyBorder="1"/>
    <xf numFmtId="0" fontId="16" fillId="0" borderId="51" xfId="0" quotePrefix="1" applyFont="1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9" xfId="0" applyBorder="1"/>
    <xf numFmtId="0" fontId="16" fillId="0" borderId="2" xfId="0" applyFont="1" applyBorder="1"/>
    <xf numFmtId="0" fontId="16" fillId="0" borderId="2" xfId="0" quotePrefix="1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16" fillId="0" borderId="8" xfId="0" applyFont="1" applyBorder="1" applyAlignment="1">
      <alignment horizontal="center"/>
    </xf>
    <xf numFmtId="0" fontId="0" fillId="0" borderId="49" xfId="0" applyBorder="1"/>
    <xf numFmtId="0" fontId="0" fillId="0" borderId="4" xfId="0" applyBorder="1"/>
    <xf numFmtId="0" fontId="16" fillId="0" borderId="4" xfId="0" applyFont="1" applyBorder="1"/>
    <xf numFmtId="0" fontId="16" fillId="0" borderId="4" xfId="0" quotePrefix="1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35" fillId="0" borderId="51" xfId="0" applyFont="1" applyBorder="1" applyAlignment="1">
      <alignment horizontal="center"/>
    </xf>
    <xf numFmtId="0" fontId="35" fillId="0" borderId="52" xfId="0" applyFont="1" applyBorder="1" applyAlignment="1">
      <alignment horizontal="center"/>
    </xf>
    <xf numFmtId="0" fontId="35" fillId="0" borderId="0" xfId="0" applyFont="1"/>
    <xf numFmtId="0" fontId="16" fillId="0" borderId="0" xfId="0" applyFont="1"/>
    <xf numFmtId="0" fontId="16" fillId="0" borderId="0" xfId="0" quotePrefix="1" applyFont="1" applyAlignment="1">
      <alignment horizontal="center"/>
    </xf>
    <xf numFmtId="0" fontId="16" fillId="0" borderId="2" xfId="0" applyFont="1" applyBorder="1" applyAlignment="1">
      <alignment horizontal="left"/>
    </xf>
    <xf numFmtId="0" fontId="16" fillId="9" borderId="2" xfId="0" applyFont="1" applyFill="1" applyBorder="1" applyAlignment="1">
      <alignment horizontal="left"/>
    </xf>
    <xf numFmtId="0" fontId="16" fillId="0" borderId="4" xfId="0" applyFont="1" applyBorder="1" applyAlignment="1">
      <alignment horizontal="left"/>
    </xf>
    <xf numFmtId="0" fontId="24" fillId="0" borderId="51" xfId="0" applyFont="1" applyBorder="1" applyAlignment="1">
      <alignment wrapText="1"/>
    </xf>
    <xf numFmtId="0" fontId="16" fillId="0" borderId="52" xfId="0" applyFont="1" applyBorder="1" applyAlignment="1">
      <alignment horizontal="center"/>
    </xf>
    <xf numFmtId="0" fontId="24" fillId="0" borderId="2" xfId="0" applyFont="1" applyBorder="1" applyAlignment="1">
      <alignment wrapText="1"/>
    </xf>
    <xf numFmtId="0" fontId="24" fillId="0" borderId="4" xfId="0" applyFont="1" applyBorder="1" applyAlignment="1">
      <alignment wrapText="1"/>
    </xf>
    <xf numFmtId="0" fontId="8" fillId="0" borderId="51" xfId="0" applyFont="1" applyBorder="1"/>
    <xf numFmtId="0" fontId="16" fillId="0" borderId="2" xfId="0" applyFont="1" applyBorder="1" applyAlignment="1">
      <alignment horizontal="left" vertical="center"/>
    </xf>
    <xf numFmtId="0" fontId="16" fillId="0" borderId="2" xfId="0" applyFont="1" applyBorder="1" applyAlignment="1">
      <alignment vertical="center"/>
    </xf>
    <xf numFmtId="0" fontId="8" fillId="0" borderId="4" xfId="0" applyFont="1" applyBorder="1"/>
    <xf numFmtId="0" fontId="8" fillId="0" borderId="51" xfId="0" applyFont="1" applyBorder="1" applyAlignment="1">
      <alignment wrapText="1"/>
    </xf>
    <xf numFmtId="0" fontId="8" fillId="10" borderId="2" xfId="0" applyFont="1" applyFill="1" applyBorder="1" applyAlignment="1">
      <alignment wrapText="1"/>
    </xf>
    <xf numFmtId="0" fontId="8" fillId="10" borderId="4" xfId="0" applyFont="1" applyFill="1" applyBorder="1" applyAlignment="1">
      <alignment wrapText="1"/>
    </xf>
    <xf numFmtId="0" fontId="8" fillId="0" borderId="51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16" fillId="0" borderId="51" xfId="0" applyFont="1" applyBorder="1" applyAlignment="1">
      <alignment vertical="center"/>
    </xf>
    <xf numFmtId="0" fontId="36" fillId="0" borderId="51" xfId="0" applyFont="1" applyBorder="1" applyAlignment="1" applyProtection="1">
      <alignment horizontal="left" vertical="center"/>
      <protection locked="0"/>
    </xf>
    <xf numFmtId="0" fontId="36" fillId="0" borderId="2" xfId="0" applyFont="1" applyBorder="1" applyAlignment="1" applyProtection="1">
      <alignment horizontal="left" vertical="center"/>
      <protection locked="0"/>
    </xf>
    <xf numFmtId="0" fontId="16" fillId="0" borderId="2" xfId="0" applyFont="1" applyBorder="1" applyAlignment="1" applyProtection="1">
      <alignment horizontal="left" vertical="center"/>
      <protection locked="0"/>
    </xf>
    <xf numFmtId="0" fontId="16" fillId="0" borderId="4" xfId="0" applyFont="1" applyBorder="1" applyAlignment="1" applyProtection="1">
      <alignment horizontal="left" vertical="center"/>
      <protection locked="0"/>
    </xf>
    <xf numFmtId="0" fontId="16" fillId="0" borderId="4" xfId="0" applyFont="1" applyBorder="1" applyAlignment="1">
      <alignment vertical="center"/>
    </xf>
    <xf numFmtId="0" fontId="8" fillId="0" borderId="0" xfId="0" applyFont="1" applyAlignment="1">
      <alignment wrapText="1"/>
    </xf>
    <xf numFmtId="0" fontId="9" fillId="0" borderId="2" xfId="0" applyFont="1" applyBorder="1" applyAlignment="1">
      <alignment wrapText="1"/>
    </xf>
    <xf numFmtId="0" fontId="8" fillId="10" borderId="51" xfId="0" applyFont="1" applyFill="1" applyBorder="1" applyAlignment="1">
      <alignment wrapText="1"/>
    </xf>
    <xf numFmtId="0" fontId="8" fillId="0" borderId="4" xfId="0" applyFont="1" applyBorder="1" applyAlignment="1">
      <alignment wrapText="1"/>
    </xf>
    <xf numFmtId="0" fontId="0" fillId="0" borderId="0" xfId="0" applyAlignment="1">
      <alignment horizontal="right" indent="3"/>
    </xf>
    <xf numFmtId="0" fontId="37" fillId="0" borderId="2" xfId="0" applyFont="1" applyBorder="1" applyAlignment="1">
      <alignment wrapText="1"/>
    </xf>
    <xf numFmtId="0" fontId="16" fillId="9" borderId="2" xfId="0" applyFont="1" applyFill="1" applyBorder="1"/>
    <xf numFmtId="0" fontId="16" fillId="9" borderId="4" xfId="0" applyFont="1" applyFill="1" applyBorder="1"/>
    <xf numFmtId="0" fontId="16" fillId="9" borderId="51" xfId="1" applyFont="1" applyFill="1" applyBorder="1"/>
    <xf numFmtId="0" fontId="16" fillId="9" borderId="2" xfId="1" applyFont="1" applyFill="1" applyBorder="1"/>
    <xf numFmtId="0" fontId="16" fillId="9" borderId="4" xfId="1" applyFont="1" applyFill="1" applyBorder="1"/>
    <xf numFmtId="0" fontId="16" fillId="0" borderId="2" xfId="1" applyFont="1" applyBorder="1"/>
    <xf numFmtId="0" fontId="16" fillId="0" borderId="4" xfId="1" applyFont="1" applyBorder="1"/>
    <xf numFmtId="0" fontId="38" fillId="0" borderId="2" xfId="1" applyFont="1" applyBorder="1"/>
    <xf numFmtId="0" fontId="8" fillId="0" borderId="2" xfId="0" applyFont="1" applyBorder="1" applyAlignment="1">
      <alignment horizontal="left"/>
    </xf>
    <xf numFmtId="0" fontId="0" fillId="0" borderId="16" xfId="0" applyBorder="1"/>
    <xf numFmtId="0" fontId="8" fillId="0" borderId="51" xfId="0" applyFont="1" applyBorder="1" applyAlignment="1">
      <alignment horizontal="left"/>
    </xf>
    <xf numFmtId="0" fontId="16" fillId="0" borderId="51" xfId="0" applyFont="1" applyBorder="1" applyAlignment="1">
      <alignment horizontal="center"/>
    </xf>
    <xf numFmtId="0" fontId="0" fillId="0" borderId="30" xfId="0" applyBorder="1"/>
    <xf numFmtId="0" fontId="0" fillId="0" borderId="15" xfId="0" applyBorder="1"/>
    <xf numFmtId="0" fontId="8" fillId="0" borderId="15" xfId="0" applyFont="1" applyBorder="1" applyAlignment="1">
      <alignment horizontal="left"/>
    </xf>
    <xf numFmtId="0" fontId="16" fillId="0" borderId="15" xfId="0" quotePrefix="1" applyFont="1" applyBorder="1" applyAlignment="1">
      <alignment horizontal="center"/>
    </xf>
    <xf numFmtId="0" fontId="16" fillId="0" borderId="28" xfId="0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16" fillId="0" borderId="2" xfId="1" applyFont="1" applyBorder="1" applyAlignment="1">
      <alignment vertical="center"/>
    </xf>
    <xf numFmtId="0" fontId="0" fillId="0" borderId="0" xfId="0" applyAlignment="1">
      <alignment horizontal="left" indent="32"/>
    </xf>
    <xf numFmtId="0" fontId="16" fillId="0" borderId="2" xfId="0" applyFont="1" applyBorder="1" applyAlignment="1">
      <alignment wrapText="1"/>
    </xf>
    <xf numFmtId="0" fontId="39" fillId="0" borderId="51" xfId="0" quotePrefix="1" applyFont="1" applyBorder="1" applyAlignment="1">
      <alignment horizontal="center"/>
    </xf>
    <xf numFmtId="0" fontId="39" fillId="0" borderId="2" xfId="0" quotePrefix="1" applyFont="1" applyBorder="1" applyAlignment="1">
      <alignment horizontal="center"/>
    </xf>
    <xf numFmtId="0" fontId="39" fillId="0" borderId="4" xfId="0" quotePrefix="1" applyFont="1" applyBorder="1" applyAlignment="1">
      <alignment horizontal="center"/>
    </xf>
    <xf numFmtId="0" fontId="9" fillId="0" borderId="2" xfId="0" applyFont="1" applyBorder="1" applyAlignment="1">
      <alignment horizontal="left" wrapText="1"/>
    </xf>
    <xf numFmtId="0" fontId="9" fillId="9" borderId="2" xfId="0" applyFont="1" applyFill="1" applyBorder="1" applyAlignment="1">
      <alignment wrapText="1"/>
    </xf>
    <xf numFmtId="0" fontId="8" fillId="9" borderId="2" xfId="0" applyFont="1" applyFill="1" applyBorder="1" applyAlignment="1">
      <alignment wrapText="1"/>
    </xf>
    <xf numFmtId="0" fontId="9" fillId="0" borderId="4" xfId="0" applyFont="1" applyBorder="1" applyAlignment="1">
      <alignment wrapText="1"/>
    </xf>
    <xf numFmtId="0" fontId="0" fillId="0" borderId="31" xfId="0" applyBorder="1"/>
    <xf numFmtId="0" fontId="0" fillId="0" borderId="52" xfId="0" applyBorder="1"/>
    <xf numFmtId="0" fontId="0" fillId="0" borderId="11" xfId="0" applyBorder="1"/>
    <xf numFmtId="0" fontId="0" fillId="0" borderId="8" xfId="0" applyBorder="1"/>
    <xf numFmtId="0" fontId="9" fillId="10" borderId="2" xfId="0" applyFont="1" applyFill="1" applyBorder="1" applyAlignment="1">
      <alignment wrapText="1"/>
    </xf>
    <xf numFmtId="0" fontId="0" fillId="0" borderId="40" xfId="0" applyBorder="1"/>
    <xf numFmtId="0" fontId="0" fillId="0" borderId="7" xfId="0" applyBorder="1"/>
    <xf numFmtId="0" fontId="0" fillId="0" borderId="6" xfId="0" applyBorder="1"/>
    <xf numFmtId="0" fontId="0" fillId="0" borderId="5" xfId="0" applyBorder="1"/>
    <xf numFmtId="0" fontId="16" fillId="0" borderId="6" xfId="0" quotePrefix="1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35" fillId="0" borderId="16" xfId="0" applyFont="1" applyBorder="1" applyAlignment="1">
      <alignment horizontal="center"/>
    </xf>
    <xf numFmtId="165" fontId="4" fillId="0" borderId="3" xfId="0" applyNumberFormat="1" applyFont="1" applyBorder="1" applyAlignment="1">
      <alignment horizontal="center" vertical="center"/>
    </xf>
    <xf numFmtId="165" fontId="4" fillId="3" borderId="3" xfId="0" applyNumberFormat="1" applyFont="1" applyFill="1" applyBorder="1" applyAlignment="1">
      <alignment horizontal="center" vertical="center"/>
    </xf>
    <xf numFmtId="165" fontId="4" fillId="9" borderId="3" xfId="0" applyNumberFormat="1" applyFont="1" applyFill="1" applyBorder="1" applyAlignment="1">
      <alignment horizontal="center" vertical="center"/>
    </xf>
    <xf numFmtId="165" fontId="4" fillId="3" borderId="3" xfId="0" applyNumberFormat="1" applyFont="1" applyFill="1" applyBorder="1" applyAlignment="1" applyProtection="1">
      <alignment horizontal="center" vertical="center"/>
      <protection locked="0"/>
    </xf>
    <xf numFmtId="165" fontId="4" fillId="9" borderId="3" xfId="0" applyNumberFormat="1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>
      <alignment horizontal="center" vertical="center" wrapText="1"/>
    </xf>
    <xf numFmtId="165" fontId="40" fillId="9" borderId="3" xfId="0" applyNumberFormat="1" applyFont="1" applyFill="1" applyBorder="1" applyAlignment="1">
      <alignment horizontal="center" vertical="center"/>
    </xf>
    <xf numFmtId="0" fontId="20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20" fillId="0" borderId="2" xfId="0" applyNumberFormat="1" applyFont="1" applyBorder="1" applyAlignment="1">
      <alignment horizontal="center" vertical="center"/>
    </xf>
    <xf numFmtId="0" fontId="21" fillId="0" borderId="2" xfId="0" applyFont="1" applyBorder="1" applyAlignment="1" applyProtection="1">
      <alignment horizontal="center" vertical="center"/>
      <protection locked="0"/>
    </xf>
    <xf numFmtId="0" fontId="21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30" fillId="8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164" fontId="21" fillId="0" borderId="2" xfId="0" applyNumberFormat="1" applyFont="1" applyBorder="1" applyAlignment="1" applyProtection="1">
      <alignment horizontal="center" vertical="center"/>
      <protection locked="0"/>
    </xf>
    <xf numFmtId="49" fontId="20" fillId="0" borderId="2" xfId="0" applyNumberFormat="1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13" xfId="0" applyFont="1" applyFill="1" applyBorder="1" applyAlignment="1" applyProtection="1">
      <alignment horizontal="center"/>
      <protection locked="0"/>
    </xf>
    <xf numFmtId="0" fontId="7" fillId="7" borderId="12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28" fillId="0" borderId="2" xfId="0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8" fillId="7" borderId="2" xfId="0" applyFont="1" applyFill="1" applyBorder="1" applyAlignment="1">
      <alignment horizontal="center"/>
    </xf>
    <xf numFmtId="0" fontId="33" fillId="2" borderId="2" xfId="0" applyFont="1" applyFill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 textRotation="90"/>
    </xf>
    <xf numFmtId="0" fontId="7" fillId="0" borderId="15" xfId="0" applyFont="1" applyBorder="1" applyAlignment="1" applyProtection="1">
      <alignment horizontal="center"/>
      <protection locked="0"/>
    </xf>
    <xf numFmtId="0" fontId="7" fillId="0" borderId="43" xfId="0" applyFont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 vertical="center"/>
      <protection locked="0"/>
    </xf>
    <xf numFmtId="0" fontId="7" fillId="4" borderId="13" xfId="0" applyFont="1" applyFill="1" applyBorder="1" applyAlignment="1" applyProtection="1">
      <alignment horizontal="center" vertical="center"/>
      <protection locked="0"/>
    </xf>
    <xf numFmtId="0" fontId="7" fillId="4" borderId="12" xfId="0" applyFont="1" applyFill="1" applyBorder="1" applyAlignment="1" applyProtection="1">
      <alignment horizontal="center" vertical="center"/>
      <protection locked="0"/>
    </xf>
    <xf numFmtId="0" fontId="7" fillId="0" borderId="15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6" borderId="2" xfId="0" applyFont="1" applyFill="1" applyBorder="1" applyAlignment="1" applyProtection="1">
      <alignment horizontal="center" vertical="center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11" fillId="0" borderId="0" xfId="0" applyFont="1" applyAlignment="1">
      <alignment horizontal="right" vertical="center" readingOrder="2"/>
    </xf>
    <xf numFmtId="0" fontId="11" fillId="0" borderId="37" xfId="0" applyFont="1" applyBorder="1" applyAlignment="1">
      <alignment horizontal="right" vertical="center" readingOrder="2"/>
    </xf>
    <xf numFmtId="0" fontId="26" fillId="4" borderId="15" xfId="0" applyFont="1" applyFill="1" applyBorder="1" applyAlignment="1" applyProtection="1">
      <alignment horizontal="center" vertical="center"/>
      <protection locked="0"/>
    </xf>
    <xf numFmtId="0" fontId="26" fillId="4" borderId="4" xfId="0" applyFont="1" applyFill="1" applyBorder="1" applyAlignment="1" applyProtection="1">
      <alignment horizontal="center" vertical="center"/>
      <protection locked="0"/>
    </xf>
    <xf numFmtId="0" fontId="2" fillId="0" borderId="15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43" xfId="0" applyFont="1" applyBorder="1" applyAlignment="1" applyProtection="1">
      <alignment horizontal="center" vertical="center"/>
      <protection locked="0"/>
    </xf>
    <xf numFmtId="0" fontId="13" fillId="0" borderId="0" xfId="0" applyFont="1" applyAlignment="1">
      <alignment horizontal="center" vertical="center" wrapText="1" readingOrder="2"/>
    </xf>
    <xf numFmtId="166" fontId="10" fillId="0" borderId="0" xfId="0" applyNumberFormat="1" applyFont="1" applyAlignment="1">
      <alignment horizontal="center" vertical="center" readingOrder="2"/>
    </xf>
    <xf numFmtId="0" fontId="12" fillId="0" borderId="5" xfId="0" applyFont="1" applyBorder="1" applyAlignment="1">
      <alignment horizontal="center" vertical="center" readingOrder="2"/>
    </xf>
    <xf numFmtId="0" fontId="12" fillId="0" borderId="6" xfId="0" applyFont="1" applyBorder="1" applyAlignment="1">
      <alignment horizontal="center" vertical="center" readingOrder="2"/>
    </xf>
    <xf numFmtId="0" fontId="10" fillId="0" borderId="7" xfId="0" applyFont="1" applyBorder="1" applyAlignment="1">
      <alignment horizontal="center" vertical="center" textRotation="90" readingOrder="2"/>
    </xf>
    <xf numFmtId="0" fontId="10" fillId="0" borderId="9" xfId="0" applyFont="1" applyBorder="1" applyAlignment="1">
      <alignment horizontal="center" vertical="center" textRotation="90" readingOrder="2"/>
    </xf>
    <xf numFmtId="0" fontId="10" fillId="0" borderId="30" xfId="0" applyFont="1" applyBorder="1" applyAlignment="1">
      <alignment horizontal="center" vertical="center" textRotation="90" readingOrder="2"/>
    </xf>
    <xf numFmtId="0" fontId="12" fillId="0" borderId="20" xfId="0" applyFont="1" applyBorder="1" applyAlignment="1">
      <alignment horizontal="center" vertical="center" readingOrder="2"/>
    </xf>
    <xf numFmtId="165" fontId="18" fillId="0" borderId="38" xfId="0" applyNumberFormat="1" applyFont="1" applyBorder="1" applyAlignment="1">
      <alignment horizontal="center" vertical="center"/>
    </xf>
    <xf numFmtId="165" fontId="18" fillId="0" borderId="39" xfId="0" applyNumberFormat="1" applyFont="1" applyBorder="1" applyAlignment="1">
      <alignment horizontal="center" vertical="center"/>
    </xf>
    <xf numFmtId="0" fontId="11" fillId="0" borderId="34" xfId="0" applyFont="1" applyBorder="1" applyAlignment="1">
      <alignment horizontal="right" vertical="center" readingOrder="2"/>
    </xf>
    <xf numFmtId="0" fontId="12" fillId="0" borderId="8" xfId="0" applyFont="1" applyBorder="1" applyAlignment="1">
      <alignment horizontal="center" vertical="center" readingOrder="2"/>
    </xf>
    <xf numFmtId="0" fontId="12" fillId="0" borderId="2" xfId="0" applyFont="1" applyBorder="1" applyAlignment="1">
      <alignment horizontal="center" vertical="center" readingOrder="2"/>
    </xf>
    <xf numFmtId="0" fontId="12" fillId="0" borderId="15" xfId="0" applyFont="1" applyBorder="1" applyAlignment="1">
      <alignment horizontal="center" vertical="center" readingOrder="2"/>
    </xf>
    <xf numFmtId="0" fontId="12" fillId="0" borderId="12" xfId="0" applyFont="1" applyBorder="1" applyAlignment="1">
      <alignment horizontal="center" vertical="center" readingOrder="2"/>
    </xf>
    <xf numFmtId="0" fontId="11" fillId="0" borderId="34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 wrapText="1" readingOrder="2"/>
    </xf>
    <xf numFmtId="0" fontId="11" fillId="0" borderId="37" xfId="0" applyFont="1" applyBorder="1" applyAlignment="1">
      <alignment horizontal="right" vertical="center" wrapText="1" readingOrder="2"/>
    </xf>
    <xf numFmtId="166" fontId="11" fillId="0" borderId="0" xfId="0" applyNumberFormat="1" applyFont="1" applyAlignment="1">
      <alignment horizontal="right" vertical="center" readingOrder="2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166" fontId="15" fillId="0" borderId="0" xfId="0" applyNumberFormat="1" applyFont="1" applyAlignment="1">
      <alignment horizontal="right" vertical="center" readingOrder="2"/>
    </xf>
    <xf numFmtId="0" fontId="11" fillId="0" borderId="0" xfId="0" applyFont="1" applyAlignment="1">
      <alignment horizontal="center" vertical="center" readingOrder="2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164" fontId="13" fillId="0" borderId="28" xfId="0" applyNumberFormat="1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 readingOrder="2"/>
    </xf>
    <xf numFmtId="0" fontId="12" fillId="0" borderId="19" xfId="0" applyFont="1" applyBorder="1" applyAlignment="1">
      <alignment horizontal="center" vertical="center" readingOrder="2"/>
    </xf>
    <xf numFmtId="165" fontId="18" fillId="0" borderId="4" xfId="0" applyNumberFormat="1" applyFont="1" applyBorder="1" applyAlignment="1">
      <alignment horizontal="center" vertical="center"/>
    </xf>
    <xf numFmtId="165" fontId="18" fillId="0" borderId="2" xfId="0" applyNumberFormat="1" applyFont="1" applyBorder="1" applyAlignment="1">
      <alignment horizontal="center" vertical="center"/>
    </xf>
    <xf numFmtId="165" fontId="18" fillId="0" borderId="15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32" fillId="0" borderId="34" xfId="0" applyFont="1" applyBorder="1" applyAlignment="1">
      <alignment horizontal="center" vertical="center" readingOrder="2"/>
    </xf>
    <xf numFmtId="0" fontId="32" fillId="0" borderId="0" xfId="0" applyFont="1" applyAlignment="1">
      <alignment horizontal="center" vertical="center" readingOrder="2"/>
    </xf>
    <xf numFmtId="0" fontId="11" fillId="0" borderId="48" xfId="0" applyFont="1" applyBorder="1" applyAlignment="1">
      <alignment horizontal="center" vertical="center" readingOrder="2"/>
    </xf>
    <xf numFmtId="0" fontId="11" fillId="0" borderId="43" xfId="0" applyFont="1" applyBorder="1" applyAlignment="1">
      <alignment horizontal="center" vertical="center" readingOrder="2"/>
    </xf>
    <xf numFmtId="0" fontId="11" fillId="0" borderId="34" xfId="0" applyFont="1" applyBorder="1" applyAlignment="1">
      <alignment horizontal="center" vertical="center" readingOrder="2"/>
    </xf>
    <xf numFmtId="0" fontId="13" fillId="0" borderId="1" xfId="0" applyFont="1" applyBorder="1" applyAlignment="1">
      <alignment vertical="center"/>
    </xf>
    <xf numFmtId="0" fontId="13" fillId="0" borderId="36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14" fillId="0" borderId="34" xfId="0" applyFont="1" applyBorder="1" applyAlignment="1">
      <alignment horizontal="left" vertical="center" wrapText="1" indent="7"/>
    </xf>
    <xf numFmtId="0" fontId="14" fillId="0" borderId="0" xfId="0" applyFont="1" applyAlignment="1">
      <alignment horizontal="left" vertical="center" wrapText="1" indent="7"/>
    </xf>
    <xf numFmtId="0" fontId="14" fillId="0" borderId="37" xfId="0" applyFont="1" applyBorder="1" applyAlignment="1">
      <alignment horizontal="left" vertical="center" wrapText="1" indent="7"/>
    </xf>
    <xf numFmtId="0" fontId="11" fillId="0" borderId="23" xfId="0" applyFont="1" applyBorder="1" applyAlignment="1">
      <alignment horizontal="center" vertical="center" readingOrder="2"/>
    </xf>
    <xf numFmtId="0" fontId="11" fillId="0" borderId="26" xfId="0" applyFont="1" applyBorder="1" applyAlignment="1">
      <alignment horizontal="center" vertical="center" readingOrder="2"/>
    </xf>
    <xf numFmtId="0" fontId="11" fillId="0" borderId="27" xfId="0" applyFont="1" applyBorder="1" applyAlignment="1">
      <alignment horizontal="center" vertical="center" readingOrder="2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0" fillId="0" borderId="39" xfId="0" applyFont="1" applyBorder="1" applyAlignment="1">
      <alignment horizontal="center" vertical="center"/>
    </xf>
    <xf numFmtId="0" fontId="13" fillId="0" borderId="39" xfId="0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 readingOrder="2"/>
    </xf>
    <xf numFmtId="0" fontId="29" fillId="0" borderId="18" xfId="0" applyFont="1" applyBorder="1" applyAlignment="1">
      <alignment horizontal="center" vertical="center" readingOrder="2"/>
    </xf>
    <xf numFmtId="165" fontId="12" fillId="0" borderId="26" xfId="0" applyNumberFormat="1" applyFont="1" applyBorder="1" applyAlignment="1">
      <alignment horizontal="center" vertical="center"/>
    </xf>
    <xf numFmtId="165" fontId="12" fillId="0" borderId="24" xfId="0" applyNumberFormat="1" applyFont="1" applyBorder="1" applyAlignment="1">
      <alignment horizontal="center" vertical="center"/>
    </xf>
    <xf numFmtId="0" fontId="14" fillId="0" borderId="44" xfId="0" applyFont="1" applyBorder="1" applyAlignment="1">
      <alignment horizontal="left" vertical="center" wrapText="1" indent="7"/>
    </xf>
    <xf numFmtId="0" fontId="14" fillId="0" borderId="35" xfId="0" applyFont="1" applyBorder="1" applyAlignment="1">
      <alignment horizontal="left" vertical="center" wrapText="1" indent="7"/>
    </xf>
    <xf numFmtId="0" fontId="14" fillId="0" borderId="45" xfId="0" applyFont="1" applyBorder="1" applyAlignment="1">
      <alignment horizontal="left" vertical="center" wrapText="1" indent="7"/>
    </xf>
    <xf numFmtId="0" fontId="27" fillId="0" borderId="0" xfId="0" applyFont="1" applyAlignment="1">
      <alignment horizontal="left" vertical="center" indent="1" readingOrder="2"/>
    </xf>
    <xf numFmtId="0" fontId="11" fillId="0" borderId="17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19" xfId="0" applyFont="1" applyBorder="1" applyAlignment="1">
      <alignment horizontal="center" vertical="center" readingOrder="2"/>
    </xf>
    <xf numFmtId="0" fontId="11" fillId="0" borderId="44" xfId="0" applyFont="1" applyBorder="1" applyAlignment="1">
      <alignment horizontal="right" vertical="center" readingOrder="2"/>
    </xf>
    <xf numFmtId="0" fontId="11" fillId="0" borderId="35" xfId="0" applyFont="1" applyBorder="1" applyAlignment="1">
      <alignment horizontal="right" vertical="center" readingOrder="2"/>
    </xf>
    <xf numFmtId="0" fontId="11" fillId="0" borderId="45" xfId="0" applyFont="1" applyBorder="1" applyAlignment="1">
      <alignment horizontal="right" vertical="center" readingOrder="2"/>
    </xf>
    <xf numFmtId="0" fontId="11" fillId="0" borderId="38" xfId="0" applyFont="1" applyBorder="1" applyAlignment="1">
      <alignment horizontal="right" vertical="center" readingOrder="2"/>
    </xf>
    <xf numFmtId="0" fontId="11" fillId="0" borderId="39" xfId="0" applyFont="1" applyBorder="1" applyAlignment="1">
      <alignment horizontal="right" vertical="center" readingOrder="2"/>
    </xf>
    <xf numFmtId="0" fontId="11" fillId="0" borderId="47" xfId="0" applyFont="1" applyBorder="1" applyAlignment="1">
      <alignment horizontal="right" vertical="center" readingOrder="2"/>
    </xf>
    <xf numFmtId="0" fontId="11" fillId="0" borderId="3" xfId="0" applyFont="1" applyBorder="1" applyAlignment="1">
      <alignment horizontal="right" vertical="center" readingOrder="2"/>
    </xf>
    <xf numFmtId="0" fontId="11" fillId="0" borderId="13" xfId="0" applyFont="1" applyBorder="1" applyAlignment="1">
      <alignment horizontal="right" vertical="center" readingOrder="2"/>
    </xf>
    <xf numFmtId="0" fontId="11" fillId="0" borderId="12" xfId="0" applyFont="1" applyBorder="1" applyAlignment="1">
      <alignment horizontal="right" vertical="center" readingOrder="2"/>
    </xf>
    <xf numFmtId="0" fontId="11" fillId="0" borderId="16" xfId="0" applyFont="1" applyBorder="1" applyAlignment="1">
      <alignment horizontal="right" vertical="center" readingOrder="2"/>
    </xf>
    <xf numFmtId="0" fontId="11" fillId="0" borderId="22" xfId="0" applyFont="1" applyBorder="1" applyAlignment="1">
      <alignment horizontal="right" vertical="center" readingOrder="2"/>
    </xf>
    <xf numFmtId="0" fontId="11" fillId="0" borderId="21" xfId="0" applyFont="1" applyBorder="1" applyAlignment="1">
      <alignment horizontal="right" vertical="center" readingOrder="2"/>
    </xf>
    <xf numFmtId="0" fontId="11" fillId="0" borderId="10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164" fontId="11" fillId="0" borderId="28" xfId="0" applyNumberFormat="1" applyFont="1" applyBorder="1" applyAlignment="1">
      <alignment horizontal="center" vertical="center"/>
    </xf>
    <xf numFmtId="164" fontId="11" fillId="0" borderId="15" xfId="0" applyNumberFormat="1" applyFont="1" applyBorder="1" applyAlignment="1">
      <alignment horizontal="center" vertical="center"/>
    </xf>
    <xf numFmtId="165" fontId="10" fillId="0" borderId="17" xfId="0" applyNumberFormat="1" applyFont="1" applyBorder="1" applyAlignment="1">
      <alignment horizontal="center" vertical="center"/>
    </xf>
    <xf numFmtId="165" fontId="10" fillId="0" borderId="18" xfId="0" applyNumberFormat="1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1" fillId="0" borderId="42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readingOrder="2"/>
    </xf>
    <xf numFmtId="0" fontId="12" fillId="0" borderId="4" xfId="0" applyFont="1" applyBorder="1" applyAlignment="1">
      <alignment horizontal="center" vertical="center" readingOrder="2"/>
    </xf>
    <xf numFmtId="0" fontId="12" fillId="0" borderId="38" xfId="0" applyFont="1" applyBorder="1" applyAlignment="1">
      <alignment horizontal="center" vertical="center" readingOrder="2"/>
    </xf>
    <xf numFmtId="0" fontId="12" fillId="0" borderId="28" xfId="0" applyFont="1" applyBorder="1" applyAlignment="1">
      <alignment horizontal="center" vertical="center" readingOrder="2"/>
    </xf>
    <xf numFmtId="0" fontId="12" fillId="0" borderId="14" xfId="0" applyFont="1" applyBorder="1" applyAlignment="1">
      <alignment horizontal="center" vertical="center" readingOrder="2"/>
    </xf>
    <xf numFmtId="0" fontId="12" fillId="0" borderId="23" xfId="0" applyFont="1" applyBorder="1" applyAlignment="1">
      <alignment horizontal="center" vertical="center" readingOrder="2"/>
    </xf>
    <xf numFmtId="0" fontId="12" fillId="0" borderId="26" xfId="0" applyFont="1" applyBorder="1" applyAlignment="1">
      <alignment horizontal="center" vertical="center" readingOrder="2"/>
    </xf>
    <xf numFmtId="0" fontId="12" fillId="0" borderId="17" xfId="0" applyFont="1" applyBorder="1" applyAlignment="1">
      <alignment horizontal="center" vertical="center" wrapText="1" readingOrder="2"/>
    </xf>
    <xf numFmtId="0" fontId="12" fillId="0" borderId="18" xfId="0" applyFont="1" applyBorder="1" applyAlignment="1">
      <alignment horizontal="center" vertical="center" wrapText="1" readingOrder="2"/>
    </xf>
    <xf numFmtId="0" fontId="12" fillId="0" borderId="19" xfId="0" applyFont="1" applyBorder="1" applyAlignment="1">
      <alignment horizontal="center" vertical="center" wrapText="1" readingOrder="2"/>
    </xf>
    <xf numFmtId="165" fontId="12" fillId="0" borderId="43" xfId="0" applyNumberFormat="1" applyFont="1" applyBorder="1" applyAlignment="1">
      <alignment horizontal="center" vertical="center" readingOrder="2"/>
    </xf>
    <xf numFmtId="164" fontId="12" fillId="0" borderId="48" xfId="0" applyNumberFormat="1" applyFont="1" applyBorder="1" applyAlignment="1">
      <alignment horizontal="center" vertical="center"/>
    </xf>
    <xf numFmtId="164" fontId="12" fillId="0" borderId="43" xfId="0" applyNumberFormat="1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 readingOrder="2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5" fillId="0" borderId="5" xfId="0" applyFont="1" applyBorder="1" applyAlignment="1">
      <alignment horizontal="center"/>
    </xf>
    <xf numFmtId="0" fontId="35" fillId="0" borderId="56" xfId="0" applyFont="1" applyBorder="1" applyAlignment="1">
      <alignment horizontal="center"/>
    </xf>
    <xf numFmtId="0" fontId="35" fillId="0" borderId="42" xfId="0" applyFont="1" applyBorder="1" applyAlignment="1">
      <alignment horizontal="center" vertical="center"/>
    </xf>
    <xf numFmtId="0" fontId="35" fillId="0" borderId="53" xfId="0" applyFont="1" applyBorder="1" applyAlignment="1">
      <alignment horizontal="center" vertical="center"/>
    </xf>
    <xf numFmtId="0" fontId="35" fillId="0" borderId="6" xfId="0" applyFont="1" applyBorder="1" applyAlignment="1">
      <alignment horizontal="center"/>
    </xf>
    <xf numFmtId="0" fontId="35" fillId="0" borderId="55" xfId="0" applyFont="1" applyBorder="1" applyAlignment="1">
      <alignment horizontal="center" vertical="center"/>
    </xf>
    <xf numFmtId="0" fontId="35" fillId="0" borderId="5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5" fillId="0" borderId="6" xfId="0" applyFont="1" applyBorder="1" applyAlignment="1">
      <alignment horizontal="center" vertical="center"/>
    </xf>
    <xf numFmtId="0" fontId="35" fillId="0" borderId="51" xfId="0" applyFont="1" applyBorder="1" applyAlignment="1">
      <alignment horizontal="center" vertical="center"/>
    </xf>
    <xf numFmtId="0" fontId="35" fillId="0" borderId="7" xfId="0" applyFont="1" applyBorder="1" applyAlignment="1">
      <alignment horizontal="center" vertical="center"/>
    </xf>
    <xf numFmtId="0" fontId="35" fillId="0" borderId="50" xfId="0" applyFont="1" applyBorder="1" applyAlignment="1">
      <alignment horizontal="center" vertical="center"/>
    </xf>
    <xf numFmtId="0" fontId="0" fillId="0" borderId="0" xfId="0" applyAlignment="1">
      <alignment horizontal="left" indent="32"/>
    </xf>
    <xf numFmtId="0" fontId="0" fillId="0" borderId="0" xfId="0" applyAlignment="1">
      <alignment horizontal="left" indent="33"/>
    </xf>
    <xf numFmtId="0" fontId="0" fillId="0" borderId="0" xfId="0" applyAlignment="1">
      <alignment horizontal="right" indent="3"/>
    </xf>
  </cellXfs>
  <cellStyles count="2">
    <cellStyle name="Normal" xfId="0" builtinId="0"/>
    <cellStyle name="Normal 2" xfId="1" xr:uid="{00000000-0005-0000-0000-000001000000}"/>
  </cellStyles>
  <dxfs count="5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22" fmlaLink="$U$7" max="30000" page="10"/>
</file>

<file path=xl/ctrlProps/ctrlProp2.xml><?xml version="1.0" encoding="utf-8"?>
<formControlPr xmlns="http://schemas.microsoft.com/office/spreadsheetml/2009/9/main" objectType="Drop" dropLines="10" dropStyle="combo" dx="31" fmlaLink="$U$7" fmlaRange="'Nilai Tahriri'!$B$2:$B$27" noThreeD="1" sel="1" val="0"/>
</file>

<file path=xl/ctrlProps/ctrlProp3.xml><?xml version="1.0" encoding="utf-8"?>
<formControlPr xmlns="http://schemas.microsoft.com/office/spreadsheetml/2009/9/main" objectType="Drop" dropStyle="combo" dx="31" fmlaLink="$V$9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1" fmlaRange="'Nilai Tahriri'!$B$2:$B$41" noThreeD="1" sel="1" val="4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158748</xdr:colOff>
      <xdr:row>2</xdr:row>
      <xdr:rowOff>236279</xdr:rowOff>
    </xdr:from>
    <xdr:to>
      <xdr:col>17</xdr:col>
      <xdr:colOff>259625</xdr:colOff>
      <xdr:row>3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>
          <a:off x="3695550" y="472558"/>
          <a:ext cx="3305412" cy="3692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</xdr:row>
      <xdr:rowOff>238641</xdr:rowOff>
    </xdr:from>
    <xdr:to>
      <xdr:col>11</xdr:col>
      <xdr:colOff>349767</xdr:colOff>
      <xdr:row>2</xdr:row>
      <xdr:rowOff>238641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CxnSpPr/>
      </xdr:nvCxnSpPr>
      <xdr:spPr>
        <a:xfrm>
          <a:off x="337595" y="471742"/>
          <a:ext cx="320726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20</xdr:col>
      <xdr:colOff>172578</xdr:colOff>
      <xdr:row>15</xdr:row>
      <xdr:rowOff>173745</xdr:rowOff>
    </xdr:from>
    <xdr:to>
      <xdr:col>22</xdr:col>
      <xdr:colOff>973425</xdr:colOff>
      <xdr:row>20</xdr:row>
      <xdr:rowOff>170366</xdr:rowOff>
    </xdr:to>
    <xdr:pic>
      <xdr:nvPicPr>
        <xdr:cNvPr id="2" name="Picture 1" descr="TTD GUS.png">
          <a:extLst>
            <a:ext uri="{FF2B5EF4-FFF2-40B4-BE49-F238E27FC236}">
              <a16:creationId xmlns:a16="http://schemas.microsoft.com/office/drawing/2014/main" id="{34F68D16-05E3-466A-BCE5-27A2D249C9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24529" b="17859"/>
        <a:stretch>
          <a:fillRect/>
        </a:stretch>
      </xdr:blipFill>
      <xdr:spPr>
        <a:xfrm>
          <a:off x="8055871" y="2930574"/>
          <a:ext cx="2140542" cy="964609"/>
        </a:xfrm>
        <a:prstGeom prst="rect">
          <a:avLst/>
        </a:prstGeom>
      </xdr:spPr>
    </xdr:pic>
    <xdr:clientData/>
  </xdr:twoCellAnchor>
  <xdr:twoCellAnchor editAs="oneCell">
    <xdr:from>
      <xdr:col>22</xdr:col>
      <xdr:colOff>679695</xdr:colOff>
      <xdr:row>14</xdr:row>
      <xdr:rowOff>43433</xdr:rowOff>
    </xdr:from>
    <xdr:to>
      <xdr:col>25</xdr:col>
      <xdr:colOff>601951</xdr:colOff>
      <xdr:row>20</xdr:row>
      <xdr:rowOff>115671</xdr:rowOff>
    </xdr:to>
    <xdr:pic>
      <xdr:nvPicPr>
        <xdr:cNvPr id="5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4B0E2BE3-C780-4944-83D0-794130A5584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401"/>
        <a:stretch/>
      </xdr:blipFill>
      <xdr:spPr bwMode="auto">
        <a:xfrm>
          <a:off x="9826350" y="2665298"/>
          <a:ext cx="2437918" cy="1267011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25400</xdr:colOff>
          <xdr:row>5</xdr:row>
          <xdr:rowOff>0</xdr:rowOff>
        </xdr:from>
        <xdr:to>
          <xdr:col>21</xdr:col>
          <xdr:colOff>495300</xdr:colOff>
          <xdr:row>7</xdr:row>
          <xdr:rowOff>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</xdr:colOff>
          <xdr:row>5</xdr:row>
          <xdr:rowOff>6350</xdr:rowOff>
        </xdr:from>
        <xdr:to>
          <xdr:col>24</xdr:col>
          <xdr:colOff>120650</xdr:colOff>
          <xdr:row>6</xdr:row>
          <xdr:rowOff>69850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63500</xdr:colOff>
          <xdr:row>8</xdr:row>
          <xdr:rowOff>6350</xdr:rowOff>
        </xdr:from>
        <xdr:to>
          <xdr:col>24</xdr:col>
          <xdr:colOff>133350</xdr:colOff>
          <xdr:row>9</xdr:row>
          <xdr:rowOff>133350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63500</xdr:colOff>
          <xdr:row>10</xdr:row>
          <xdr:rowOff>38100</xdr:rowOff>
        </xdr:from>
        <xdr:to>
          <xdr:col>24</xdr:col>
          <xdr:colOff>133350</xdr:colOff>
          <xdr:row>12</xdr:row>
          <xdr:rowOff>6350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25400</xdr:colOff>
          <xdr:row>13</xdr:row>
          <xdr:rowOff>6350</xdr:rowOff>
        </xdr:from>
        <xdr:to>
          <xdr:col>21</xdr:col>
          <xdr:colOff>482600</xdr:colOff>
          <xdr:row>15</xdr:row>
          <xdr:rowOff>25400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673100</xdr:colOff>
          <xdr:row>13</xdr:row>
          <xdr:rowOff>6350</xdr:rowOff>
        </xdr:from>
        <xdr:to>
          <xdr:col>24</xdr:col>
          <xdr:colOff>127000</xdr:colOff>
          <xdr:row>15</xdr:row>
          <xdr:rowOff>6350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2726</xdr:row>
      <xdr:rowOff>0</xdr:rowOff>
    </xdr:from>
    <xdr:to>
      <xdr:col>3</xdr:col>
      <xdr:colOff>0</xdr:colOff>
      <xdr:row>2726</xdr:row>
      <xdr:rowOff>0</xdr:rowOff>
    </xdr:to>
    <xdr:pic>
      <xdr:nvPicPr>
        <xdr:cNvPr id="2" name="Picture 5" descr="PEMDA SERA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501992900"/>
          <a:ext cx="5143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95250</xdr:colOff>
      <xdr:row>3004</xdr:row>
      <xdr:rowOff>0</xdr:rowOff>
    </xdr:from>
    <xdr:to>
      <xdr:col>3</xdr:col>
      <xdr:colOff>0</xdr:colOff>
      <xdr:row>3004</xdr:row>
      <xdr:rowOff>0</xdr:rowOff>
    </xdr:to>
    <xdr:pic>
      <xdr:nvPicPr>
        <xdr:cNvPr id="3" name="Picture 5" descr="PEMDA SERANG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553186600"/>
          <a:ext cx="5143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95250</xdr:colOff>
      <xdr:row>3003</xdr:row>
      <xdr:rowOff>0</xdr:rowOff>
    </xdr:from>
    <xdr:to>
      <xdr:col>3</xdr:col>
      <xdr:colOff>0</xdr:colOff>
      <xdr:row>3003</xdr:row>
      <xdr:rowOff>0</xdr:rowOff>
    </xdr:to>
    <xdr:pic>
      <xdr:nvPicPr>
        <xdr:cNvPr id="4" name="Picture 5" descr="PEMDA SERANG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553002450"/>
          <a:ext cx="5143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160</v>
      </c>
    </row>
    <row r="4" spans="3:3" x14ac:dyDescent="0.35">
      <c r="C4" t="s">
        <v>161</v>
      </c>
    </row>
    <row r="6" spans="3:3" x14ac:dyDescent="0.35">
      <c r="C6" t="s">
        <v>162</v>
      </c>
    </row>
    <row r="8" spans="3:3" x14ac:dyDescent="0.35">
      <c r="C8" t="s">
        <v>163</v>
      </c>
    </row>
    <row r="10" spans="3:3" x14ac:dyDescent="0.35">
      <c r="C10" t="s">
        <v>164</v>
      </c>
    </row>
    <row r="12" spans="3:3" x14ac:dyDescent="0.35">
      <c r="C12" t="s">
        <v>165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zoomScale="94" workbookViewId="0">
      <selection activeCell="C19" sqref="C19:D20"/>
    </sheetView>
  </sheetViews>
  <sheetFormatPr defaultColWidth="8.81640625" defaultRowHeight="14.5" x14ac:dyDescent="0.35"/>
  <cols>
    <col min="1" max="1" width="8.81640625" style="31" customWidth="1"/>
    <col min="2" max="2" width="1.08984375" style="31" hidden="1" customWidth="1"/>
    <col min="3" max="3" width="24.453125" style="31" customWidth="1"/>
    <col min="4" max="4" width="24.90625" style="31" customWidth="1"/>
    <col min="5" max="5" width="2.453125" style="31" customWidth="1"/>
    <col min="6" max="6" width="24.36328125" style="31" customWidth="1"/>
    <col min="7" max="16384" width="8.81640625" style="31"/>
  </cols>
  <sheetData>
    <row r="1" spans="1:12" x14ac:dyDescent="0.35">
      <c r="C1" s="206" t="s">
        <v>192</v>
      </c>
      <c r="D1" s="206"/>
      <c r="E1" s="206"/>
      <c r="F1" s="206"/>
      <c r="G1" s="206"/>
    </row>
    <row r="2" spans="1:12" x14ac:dyDescent="0.35">
      <c r="C2" s="206"/>
      <c r="D2" s="206"/>
      <c r="E2" s="206"/>
      <c r="F2" s="206"/>
      <c r="G2" s="206"/>
    </row>
    <row r="3" spans="1:12" ht="7.5" customHeight="1" x14ac:dyDescent="0.35">
      <c r="C3" s="207"/>
      <c r="D3" s="208"/>
      <c r="E3" s="208"/>
      <c r="F3" s="208"/>
      <c r="G3" s="209"/>
    </row>
    <row r="4" spans="1:12" ht="21" x14ac:dyDescent="0.35">
      <c r="A4" s="31" t="s">
        <v>110</v>
      </c>
      <c r="B4" s="31" t="str">
        <f>CONCATENATE(F4," ",E4," ",C4)</f>
        <v xml:space="preserve">الصف  : الثاني ج للبنين </v>
      </c>
      <c r="C4" s="202" t="s">
        <v>169</v>
      </c>
      <c r="D4" s="202"/>
      <c r="E4" s="202" t="s">
        <v>170</v>
      </c>
      <c r="F4" s="79" t="s">
        <v>168</v>
      </c>
      <c r="G4" s="201">
        <v>1</v>
      </c>
    </row>
    <row r="5" spans="1:12" x14ac:dyDescent="0.35">
      <c r="C5" s="202"/>
      <c r="D5" s="202"/>
      <c r="E5" s="202"/>
      <c r="F5" s="78" t="s">
        <v>174</v>
      </c>
      <c r="G5" s="201"/>
    </row>
    <row r="6" spans="1:12" ht="6.9" customHeight="1" x14ac:dyDescent="0.35">
      <c r="C6" s="200"/>
      <c r="D6" s="200"/>
      <c r="E6" s="200"/>
      <c r="F6" s="200"/>
      <c r="G6" s="200"/>
    </row>
    <row r="7" spans="1:12" ht="21" x14ac:dyDescent="0.35">
      <c r="A7" s="32" t="s">
        <v>110</v>
      </c>
      <c r="B7" s="31" t="str">
        <f>CONCATENATE(F7," ",E7," ",C7)</f>
        <v>الفصل الدراسي : الاول</v>
      </c>
      <c r="C7" s="210" t="s">
        <v>183</v>
      </c>
      <c r="D7" s="210"/>
      <c r="E7" s="202" t="s">
        <v>170</v>
      </c>
      <c r="F7" s="79" t="s">
        <v>181</v>
      </c>
      <c r="G7" s="201">
        <v>2</v>
      </c>
    </row>
    <row r="8" spans="1:12" ht="21.65" customHeight="1" x14ac:dyDescent="0.35">
      <c r="C8" s="210"/>
      <c r="D8" s="210"/>
      <c r="E8" s="202"/>
      <c r="F8" s="78" t="s">
        <v>182</v>
      </c>
      <c r="G8" s="201"/>
    </row>
    <row r="9" spans="1:12" ht="6.9" customHeight="1" x14ac:dyDescent="0.35">
      <c r="C9" s="200"/>
      <c r="D9" s="200"/>
      <c r="E9" s="200"/>
      <c r="F9" s="200"/>
      <c r="G9" s="200"/>
    </row>
    <row r="10" spans="1:12" ht="26.4" customHeight="1" x14ac:dyDescent="0.5">
      <c r="A10" s="31" t="s">
        <v>110</v>
      </c>
      <c r="B10" s="31" t="str">
        <f>CONCATENATE(F10," : ",C11," ه"," \ ",C10," م")</f>
        <v>العام الدراسي : ١٤٤٢ - ١٤٤٣ ه \ ٢٠٢١ - ٢٠٢٢ م</v>
      </c>
      <c r="C10" s="211" t="s">
        <v>184</v>
      </c>
      <c r="D10" s="211"/>
      <c r="E10" s="202" t="s">
        <v>170</v>
      </c>
      <c r="F10" s="77" t="s">
        <v>171</v>
      </c>
      <c r="G10" s="201">
        <v>3</v>
      </c>
    </row>
    <row r="11" spans="1:12" ht="26.15" customHeight="1" x14ac:dyDescent="0.35">
      <c r="C11" s="199" t="s">
        <v>185</v>
      </c>
      <c r="D11" s="199"/>
      <c r="E11" s="202"/>
      <c r="F11" s="78" t="s">
        <v>173</v>
      </c>
      <c r="G11" s="201"/>
    </row>
    <row r="12" spans="1:12" ht="6.65" customHeight="1" x14ac:dyDescent="0.35">
      <c r="C12" s="200"/>
      <c r="D12" s="200"/>
      <c r="E12" s="200"/>
      <c r="F12" s="200"/>
      <c r="G12" s="200"/>
    </row>
    <row r="13" spans="1:12" ht="21" x14ac:dyDescent="0.5">
      <c r="C13" s="204" t="s">
        <v>293</v>
      </c>
      <c r="D13" s="205"/>
      <c r="E13" s="202" t="s">
        <v>170</v>
      </c>
      <c r="F13" s="77" t="s">
        <v>172</v>
      </c>
      <c r="G13" s="201">
        <v>4</v>
      </c>
      <c r="K13" s="75"/>
    </row>
    <row r="14" spans="1:12" ht="22.5" customHeight="1" x14ac:dyDescent="0.35">
      <c r="C14" s="205" t="s">
        <v>294</v>
      </c>
      <c r="D14" s="205"/>
      <c r="E14" s="202"/>
      <c r="F14" s="78" t="s">
        <v>175</v>
      </c>
      <c r="G14" s="201"/>
      <c r="K14" s="75"/>
    </row>
    <row r="15" spans="1:12" ht="6" customHeight="1" x14ac:dyDescent="0.35">
      <c r="C15" s="200"/>
      <c r="D15" s="200"/>
      <c r="E15" s="200"/>
      <c r="F15" s="200"/>
      <c r="G15" s="200"/>
    </row>
    <row r="16" spans="1:12" ht="21" x14ac:dyDescent="0.5">
      <c r="C16" s="199" t="s">
        <v>295</v>
      </c>
      <c r="D16" s="199"/>
      <c r="E16" s="202" t="s">
        <v>170</v>
      </c>
      <c r="F16" s="77" t="s">
        <v>177</v>
      </c>
      <c r="G16" s="201">
        <v>5</v>
      </c>
      <c r="K16" s="75"/>
      <c r="L16" s="75"/>
    </row>
    <row r="17" spans="3:12" x14ac:dyDescent="0.35">
      <c r="C17" s="199"/>
      <c r="D17" s="199"/>
      <c r="E17" s="202"/>
      <c r="F17" s="78" t="s">
        <v>179</v>
      </c>
      <c r="G17" s="201"/>
    </row>
    <row r="18" spans="3:12" ht="6" customHeight="1" x14ac:dyDescent="0.5">
      <c r="C18" s="203"/>
      <c r="D18" s="203"/>
      <c r="E18" s="203"/>
      <c r="F18" s="203"/>
      <c r="G18" s="203"/>
    </row>
    <row r="19" spans="3:12" ht="21" x14ac:dyDescent="0.5">
      <c r="C19" s="199" t="s">
        <v>109</v>
      </c>
      <c r="D19" s="199"/>
      <c r="E19" s="202" t="s">
        <v>170</v>
      </c>
      <c r="F19" s="77" t="s">
        <v>178</v>
      </c>
      <c r="G19" s="201">
        <v>6</v>
      </c>
    </row>
    <row r="20" spans="3:12" x14ac:dyDescent="0.35">
      <c r="C20" s="199"/>
      <c r="D20" s="199"/>
      <c r="E20" s="202"/>
      <c r="F20" s="76" t="s">
        <v>180</v>
      </c>
      <c r="G20" s="201"/>
    </row>
    <row r="24" spans="3:12" x14ac:dyDescent="0.35">
      <c r="L24" s="75"/>
    </row>
    <row r="25" spans="3:12" x14ac:dyDescent="0.35">
      <c r="L25" s="75"/>
    </row>
    <row r="26" spans="3:12" x14ac:dyDescent="0.35">
      <c r="L26" s="75"/>
    </row>
    <row r="27" spans="3:12" x14ac:dyDescent="0.35">
      <c r="L27" s="75"/>
    </row>
    <row r="28" spans="3:12" x14ac:dyDescent="0.35">
      <c r="L28" s="75"/>
    </row>
    <row r="29" spans="3:12" x14ac:dyDescent="0.35">
      <c r="L29" s="75"/>
    </row>
    <row r="30" spans="3:12" x14ac:dyDescent="0.35">
      <c r="L30" s="75"/>
    </row>
    <row r="31" spans="3:12" x14ac:dyDescent="0.35">
      <c r="L31" s="75"/>
    </row>
  </sheetData>
  <sheetProtection selectLockedCells="1"/>
  <mergeCells count="27"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B27" sqref="B27"/>
    </sheetView>
  </sheetViews>
  <sheetFormatPr defaultRowHeight="14.5" x14ac:dyDescent="0.35"/>
  <cols>
    <col min="1" max="1" width="6.54296875" customWidth="1"/>
    <col min="2" max="2" width="33.36328125" bestFit="1" customWidth="1"/>
    <col min="3" max="3" width="10.08984375" customWidth="1"/>
    <col min="4" max="4" width="14.81640625" customWidth="1"/>
  </cols>
  <sheetData>
    <row r="1" spans="1:4" ht="27.65" customHeight="1" x14ac:dyDescent="0.35">
      <c r="A1" s="12" t="s">
        <v>86</v>
      </c>
      <c r="B1" s="12" t="s">
        <v>186</v>
      </c>
      <c r="C1" s="12" t="s">
        <v>187</v>
      </c>
      <c r="D1" s="12" t="s">
        <v>188</v>
      </c>
    </row>
    <row r="2" spans="1:4" x14ac:dyDescent="0.35">
      <c r="A2" s="3">
        <v>1</v>
      </c>
      <c r="B2" s="4" t="s">
        <v>2285</v>
      </c>
      <c r="C2" s="3" t="s">
        <v>2286</v>
      </c>
      <c r="D2" s="2"/>
    </row>
    <row r="3" spans="1:4" x14ac:dyDescent="0.35">
      <c r="A3" s="3">
        <v>2</v>
      </c>
      <c r="B3" s="4" t="s">
        <v>2283</v>
      </c>
      <c r="C3" s="3" t="s">
        <v>2284</v>
      </c>
      <c r="D3" s="2"/>
    </row>
    <row r="4" spans="1:4" x14ac:dyDescent="0.35">
      <c r="A4" s="3">
        <v>3</v>
      </c>
      <c r="B4" s="5" t="s">
        <v>2281</v>
      </c>
      <c r="C4" s="3" t="s">
        <v>2282</v>
      </c>
      <c r="D4" s="2"/>
    </row>
    <row r="5" spans="1:4" x14ac:dyDescent="0.35">
      <c r="A5" s="3">
        <v>4</v>
      </c>
      <c r="B5" s="6" t="s">
        <v>2279</v>
      </c>
      <c r="C5" s="3" t="s">
        <v>2280</v>
      </c>
      <c r="D5" s="2"/>
    </row>
    <row r="6" spans="1:4" x14ac:dyDescent="0.35">
      <c r="A6" s="3">
        <v>5</v>
      </c>
      <c r="B6" s="7" t="s">
        <v>2277</v>
      </c>
      <c r="C6" s="3" t="s">
        <v>2278</v>
      </c>
      <c r="D6" s="2"/>
    </row>
    <row r="7" spans="1:4" x14ac:dyDescent="0.35">
      <c r="A7" s="3">
        <v>6</v>
      </c>
      <c r="B7" s="5" t="s">
        <v>2275</v>
      </c>
      <c r="C7" s="3" t="s">
        <v>2276</v>
      </c>
      <c r="D7" s="2"/>
    </row>
    <row r="8" spans="1:4" x14ac:dyDescent="0.35">
      <c r="A8" s="3">
        <v>7</v>
      </c>
      <c r="B8" s="4" t="s">
        <v>2273</v>
      </c>
      <c r="C8" s="3" t="s">
        <v>2274</v>
      </c>
      <c r="D8" s="2"/>
    </row>
    <row r="9" spans="1:4" x14ac:dyDescent="0.35">
      <c r="A9" s="3">
        <v>8</v>
      </c>
      <c r="B9" s="5" t="s">
        <v>2271</v>
      </c>
      <c r="C9" s="3" t="s">
        <v>2272</v>
      </c>
      <c r="D9" s="2"/>
    </row>
    <row r="10" spans="1:4" x14ac:dyDescent="0.35">
      <c r="A10" s="3">
        <v>9</v>
      </c>
      <c r="B10" s="5" t="s">
        <v>2269</v>
      </c>
      <c r="C10" s="3" t="s">
        <v>2270</v>
      </c>
      <c r="D10" s="2"/>
    </row>
    <row r="11" spans="1:4" x14ac:dyDescent="0.35">
      <c r="A11" s="3">
        <v>10</v>
      </c>
      <c r="B11" s="7" t="s">
        <v>2267</v>
      </c>
      <c r="C11" s="3" t="s">
        <v>2268</v>
      </c>
      <c r="D11" s="2"/>
    </row>
    <row r="12" spans="1:4" x14ac:dyDescent="0.35">
      <c r="A12" s="3">
        <v>11</v>
      </c>
      <c r="B12" s="5" t="s">
        <v>2265</v>
      </c>
      <c r="C12" s="3" t="s">
        <v>2266</v>
      </c>
      <c r="D12" s="2"/>
    </row>
    <row r="13" spans="1:4" x14ac:dyDescent="0.35">
      <c r="A13" s="3">
        <v>12</v>
      </c>
      <c r="B13" s="5" t="s">
        <v>2263</v>
      </c>
      <c r="C13" s="3" t="s">
        <v>2264</v>
      </c>
      <c r="D13" s="2"/>
    </row>
    <row r="14" spans="1:4" x14ac:dyDescent="0.35">
      <c r="A14" s="3">
        <v>13</v>
      </c>
      <c r="B14" s="5" t="s">
        <v>2261</v>
      </c>
      <c r="C14" s="3" t="s">
        <v>2262</v>
      </c>
      <c r="D14" s="2"/>
    </row>
    <row r="15" spans="1:4" x14ac:dyDescent="0.35">
      <c r="A15" s="3">
        <v>14</v>
      </c>
      <c r="B15" s="5" t="s">
        <v>2259</v>
      </c>
      <c r="C15" s="3" t="s">
        <v>2260</v>
      </c>
      <c r="D15" s="2"/>
    </row>
    <row r="16" spans="1:4" x14ac:dyDescent="0.35">
      <c r="A16" s="3">
        <v>15</v>
      </c>
      <c r="B16" s="7" t="s">
        <v>2257</v>
      </c>
      <c r="C16" s="3" t="s">
        <v>2258</v>
      </c>
      <c r="D16" s="2"/>
    </row>
    <row r="17" spans="1:4" x14ac:dyDescent="0.35">
      <c r="A17" s="3">
        <v>16</v>
      </c>
      <c r="B17" s="5" t="s">
        <v>2255</v>
      </c>
      <c r="C17" s="3" t="s">
        <v>2256</v>
      </c>
      <c r="D17" s="2"/>
    </row>
    <row r="18" spans="1:4" x14ac:dyDescent="0.35">
      <c r="A18" s="3">
        <v>17</v>
      </c>
      <c r="B18" s="5" t="s">
        <v>2253</v>
      </c>
      <c r="C18" s="3" t="s">
        <v>2254</v>
      </c>
      <c r="D18" s="2"/>
    </row>
    <row r="19" spans="1:4" x14ac:dyDescent="0.35">
      <c r="A19" s="3">
        <v>18</v>
      </c>
      <c r="B19" s="5" t="s">
        <v>2251</v>
      </c>
      <c r="C19" s="3" t="s">
        <v>2252</v>
      </c>
      <c r="D19" s="2"/>
    </row>
    <row r="20" spans="1:4" x14ac:dyDescent="0.35">
      <c r="A20" s="3">
        <v>19</v>
      </c>
      <c r="B20" s="5" t="s">
        <v>2249</v>
      </c>
      <c r="C20" s="3" t="s">
        <v>2250</v>
      </c>
      <c r="D20" s="2"/>
    </row>
    <row r="21" spans="1:4" x14ac:dyDescent="0.35">
      <c r="A21" s="3">
        <v>20</v>
      </c>
      <c r="B21" s="4" t="s">
        <v>2247</v>
      </c>
      <c r="C21" s="3" t="s">
        <v>2248</v>
      </c>
      <c r="D21" s="2"/>
    </row>
    <row r="22" spans="1:4" x14ac:dyDescent="0.35">
      <c r="A22" s="3">
        <v>21</v>
      </c>
      <c r="B22" s="5" t="s">
        <v>2245</v>
      </c>
      <c r="C22" s="3" t="s">
        <v>2246</v>
      </c>
      <c r="D22" s="2"/>
    </row>
    <row r="23" spans="1:4" x14ac:dyDescent="0.35">
      <c r="A23" s="3">
        <v>22</v>
      </c>
      <c r="B23" s="4" t="s">
        <v>2243</v>
      </c>
      <c r="C23" s="3" t="s">
        <v>2244</v>
      </c>
      <c r="D23" s="2"/>
    </row>
    <row r="24" spans="1:4" x14ac:dyDescent="0.35">
      <c r="A24" s="3">
        <v>23</v>
      </c>
      <c r="B24" s="7" t="s">
        <v>2241</v>
      </c>
      <c r="C24" s="3" t="s">
        <v>2242</v>
      </c>
      <c r="D24" s="2"/>
    </row>
    <row r="25" spans="1:4" x14ac:dyDescent="0.35">
      <c r="A25" s="3">
        <v>24</v>
      </c>
      <c r="B25" s="7" t="s">
        <v>2239</v>
      </c>
      <c r="C25" s="3" t="s">
        <v>2240</v>
      </c>
      <c r="D25" s="2"/>
    </row>
    <row r="26" spans="1:4" x14ac:dyDescent="0.35">
      <c r="A26" s="3">
        <v>25</v>
      </c>
      <c r="B26" s="4" t="s">
        <v>2237</v>
      </c>
      <c r="C26" s="3" t="s">
        <v>2238</v>
      </c>
      <c r="D26" s="2"/>
    </row>
    <row r="27" spans="1:4" x14ac:dyDescent="0.35">
      <c r="A27" s="3">
        <v>26</v>
      </c>
      <c r="B27" s="5" t="s">
        <v>2235</v>
      </c>
      <c r="C27" s="3" t="s">
        <v>2236</v>
      </c>
      <c r="D27" s="2"/>
    </row>
    <row r="28" spans="1:4" x14ac:dyDescent="0.35">
      <c r="A28" s="3">
        <v>27</v>
      </c>
      <c r="B28" s="5" t="s">
        <v>2233</v>
      </c>
      <c r="C28" s="3" t="s">
        <v>2234</v>
      </c>
      <c r="D28" s="2"/>
    </row>
    <row r="29" spans="1:4" x14ac:dyDescent="0.35">
      <c r="A29" s="3">
        <v>28</v>
      </c>
      <c r="B29" s="5" t="s">
        <v>2231</v>
      </c>
      <c r="C29" s="3" t="s">
        <v>2232</v>
      </c>
      <c r="D29" s="2"/>
    </row>
    <row r="30" spans="1:4" x14ac:dyDescent="0.35">
      <c r="A30" s="3">
        <v>29</v>
      </c>
      <c r="B30" s="11"/>
      <c r="C30" s="3"/>
      <c r="D30" s="2"/>
    </row>
    <row r="31" spans="1:4" x14ac:dyDescent="0.35">
      <c r="A31" s="3">
        <v>30</v>
      </c>
      <c r="B31" s="2"/>
      <c r="C31" s="2"/>
      <c r="D31" s="2"/>
    </row>
    <row r="32" spans="1:4" x14ac:dyDescent="0.35">
      <c r="A32" s="3">
        <v>31</v>
      </c>
      <c r="B32" s="2"/>
      <c r="C32" s="2"/>
      <c r="D32" s="2"/>
    </row>
    <row r="33" spans="1:4" x14ac:dyDescent="0.35">
      <c r="A33" s="3">
        <v>32</v>
      </c>
      <c r="B33" s="2"/>
      <c r="C33" s="2"/>
      <c r="D33" s="2"/>
    </row>
    <row r="34" spans="1:4" x14ac:dyDescent="0.35">
      <c r="A34" s="3">
        <v>33</v>
      </c>
      <c r="B34" s="2"/>
      <c r="C34" s="2"/>
      <c r="D34" s="2"/>
    </row>
    <row r="35" spans="1:4" x14ac:dyDescent="0.35">
      <c r="A35" s="3">
        <v>34</v>
      </c>
      <c r="B35" s="2"/>
      <c r="C35" s="2"/>
      <c r="D35" s="2"/>
    </row>
    <row r="36" spans="1:4" x14ac:dyDescent="0.35">
      <c r="A36" s="3">
        <v>35</v>
      </c>
      <c r="B36" s="2"/>
      <c r="C36" s="2"/>
      <c r="D36" s="2"/>
    </row>
    <row r="37" spans="1:4" x14ac:dyDescent="0.35">
      <c r="A37" s="3">
        <v>36</v>
      </c>
      <c r="B37" s="2"/>
      <c r="C37" s="2"/>
      <c r="D37" s="2"/>
    </row>
    <row r="38" spans="1:4" x14ac:dyDescent="0.35">
      <c r="A38" s="3">
        <v>37</v>
      </c>
      <c r="B38" s="2"/>
      <c r="C38" s="2"/>
      <c r="D38" s="2"/>
    </row>
    <row r="39" spans="1:4" x14ac:dyDescent="0.35">
      <c r="A39" s="3">
        <v>38</v>
      </c>
      <c r="B39" s="2"/>
      <c r="C39" s="2"/>
      <c r="D39" s="2"/>
    </row>
    <row r="40" spans="1:4" x14ac:dyDescent="0.35">
      <c r="A40" s="3">
        <v>39</v>
      </c>
      <c r="B40" s="2"/>
      <c r="C40" s="2"/>
      <c r="D40" s="2"/>
    </row>
    <row r="41" spans="1:4" x14ac:dyDescent="0.35">
      <c r="A41" s="3">
        <v>40</v>
      </c>
      <c r="B41" s="2"/>
      <c r="C41" s="2"/>
      <c r="D41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R41"/>
  <sheetViews>
    <sheetView zoomScale="108" zoomScaleNormal="50" workbookViewId="0">
      <pane xSplit="3" ySplit="1" topLeftCell="D15" activePane="bottomRight" state="frozen"/>
      <selection pane="topRight" activeCell="D1" sqref="D1"/>
      <selection pane="bottomLeft" activeCell="A2" sqref="A2"/>
      <selection pane="bottomRight" activeCell="E31" sqref="E31"/>
    </sheetView>
  </sheetViews>
  <sheetFormatPr defaultRowHeight="14.5" x14ac:dyDescent="0.35"/>
  <cols>
    <col min="1" max="1" width="6.54296875" customWidth="1"/>
    <col min="2" max="2" width="32.453125" customWidth="1"/>
    <col min="3" max="3" width="5.90625" bestFit="1" customWidth="1"/>
    <col min="4" max="4" width="4.1796875" bestFit="1" customWidth="1"/>
    <col min="5" max="5" width="4.36328125" bestFit="1" customWidth="1"/>
    <col min="6" max="14" width="4.1796875" bestFit="1" customWidth="1"/>
    <col min="15" max="15" width="4.36328125" bestFit="1" customWidth="1"/>
    <col min="16" max="26" width="4.1796875" bestFit="1" customWidth="1"/>
    <col min="27" max="27" width="4" bestFit="1" customWidth="1"/>
    <col min="28" max="29" width="4.36328125" bestFit="1" customWidth="1"/>
    <col min="30" max="40" width="4.1796875" bestFit="1" customWidth="1"/>
    <col min="41" max="41" width="4" bestFit="1" customWidth="1"/>
    <col min="42" max="42" width="4.1796875" bestFit="1" customWidth="1"/>
    <col min="43" max="43" width="8.453125" customWidth="1"/>
    <col min="44" max="44" width="5.90625" style="10" customWidth="1"/>
  </cols>
  <sheetData>
    <row r="1" spans="1:44" ht="71.150000000000006" customHeight="1" x14ac:dyDescent="0.35">
      <c r="A1" s="17" t="s">
        <v>86</v>
      </c>
      <c r="B1" s="18" t="s">
        <v>186</v>
      </c>
      <c r="C1" s="17" t="s">
        <v>55</v>
      </c>
      <c r="D1" s="19" t="s">
        <v>6</v>
      </c>
      <c r="E1" s="19" t="s">
        <v>8</v>
      </c>
      <c r="F1" s="19" t="s">
        <v>10</v>
      </c>
      <c r="G1" s="19" t="s">
        <v>12</v>
      </c>
      <c r="H1" s="19" t="s">
        <v>14</v>
      </c>
      <c r="I1" s="19" t="s">
        <v>57</v>
      </c>
      <c r="J1" s="19" t="s">
        <v>16</v>
      </c>
      <c r="K1" s="19" t="s">
        <v>58</v>
      </c>
      <c r="L1" s="19" t="s">
        <v>59</v>
      </c>
      <c r="M1" s="19" t="s">
        <v>60</v>
      </c>
      <c r="N1" s="19" t="s">
        <v>61</v>
      </c>
      <c r="O1" s="19" t="s">
        <v>62</v>
      </c>
      <c r="P1" s="19" t="s">
        <v>63</v>
      </c>
      <c r="Q1" s="19" t="s">
        <v>18</v>
      </c>
      <c r="R1" s="19" t="s">
        <v>19</v>
      </c>
      <c r="S1" s="19" t="s">
        <v>64</v>
      </c>
      <c r="T1" s="19" t="s">
        <v>65</v>
      </c>
      <c r="U1" s="19" t="s">
        <v>21</v>
      </c>
      <c r="V1" s="19" t="s">
        <v>66</v>
      </c>
      <c r="W1" s="19" t="s">
        <v>67</v>
      </c>
      <c r="X1" s="19" t="s">
        <v>24</v>
      </c>
      <c r="Y1" s="19" t="s">
        <v>68</v>
      </c>
      <c r="Z1" s="19" t="s">
        <v>27</v>
      </c>
      <c r="AA1" s="19" t="s">
        <v>87</v>
      </c>
      <c r="AB1" s="19" t="s">
        <v>30</v>
      </c>
      <c r="AC1" s="19" t="s">
        <v>31</v>
      </c>
      <c r="AD1" s="20" t="s">
        <v>69</v>
      </c>
      <c r="AE1" s="20" t="s">
        <v>71</v>
      </c>
      <c r="AF1" s="20" t="s">
        <v>72</v>
      </c>
      <c r="AG1" s="20" t="s">
        <v>73</v>
      </c>
      <c r="AH1" s="20" t="s">
        <v>74</v>
      </c>
      <c r="AI1" s="20" t="s">
        <v>75</v>
      </c>
      <c r="AJ1" s="20" t="s">
        <v>76</v>
      </c>
      <c r="AK1" s="20" t="s">
        <v>77</v>
      </c>
      <c r="AL1" s="20" t="s">
        <v>78</v>
      </c>
      <c r="AM1" s="20" t="s">
        <v>79</v>
      </c>
      <c r="AN1" s="20" t="s">
        <v>89</v>
      </c>
      <c r="AO1" s="20" t="s">
        <v>88</v>
      </c>
      <c r="AP1" s="20" t="s">
        <v>80</v>
      </c>
      <c r="AQ1" s="21" t="s">
        <v>90</v>
      </c>
      <c r="AR1" s="22" t="s">
        <v>159</v>
      </c>
    </row>
    <row r="2" spans="1:44" ht="15.5" x14ac:dyDescent="0.35">
      <c r="A2" s="3">
        <f>'Data Siswa'!A2</f>
        <v>1</v>
      </c>
      <c r="B2" s="4" t="str">
        <f>'Data Siswa'!B2</f>
        <v>AFIF FADHILAH</v>
      </c>
      <c r="C2" s="3" t="str">
        <f>'Data Siswa'!C2</f>
        <v>585</v>
      </c>
      <c r="D2" s="192"/>
      <c r="E2" s="192">
        <v>4</v>
      </c>
      <c r="F2" s="192">
        <v>6</v>
      </c>
      <c r="G2" s="192">
        <v>4</v>
      </c>
      <c r="H2" s="192">
        <v>4.5</v>
      </c>
      <c r="I2" s="192">
        <v>6</v>
      </c>
      <c r="J2" s="192">
        <v>6</v>
      </c>
      <c r="K2" s="192"/>
      <c r="L2" s="192">
        <v>3</v>
      </c>
      <c r="M2" s="192">
        <v>8</v>
      </c>
      <c r="N2" s="192">
        <v>7.5</v>
      </c>
      <c r="O2" s="192">
        <v>6</v>
      </c>
      <c r="P2" s="192">
        <v>8</v>
      </c>
      <c r="Q2" s="192">
        <v>6</v>
      </c>
      <c r="R2" s="192">
        <v>6.5</v>
      </c>
      <c r="S2" s="192">
        <v>5.5</v>
      </c>
      <c r="T2" s="192">
        <v>6</v>
      </c>
      <c r="U2" s="192">
        <v>7</v>
      </c>
      <c r="V2" s="192"/>
      <c r="W2" s="192"/>
      <c r="X2" s="192">
        <v>8</v>
      </c>
      <c r="Y2" s="192">
        <v>8</v>
      </c>
      <c r="Z2" s="192">
        <v>6</v>
      </c>
      <c r="AA2" s="192"/>
      <c r="AB2" s="192">
        <v>6</v>
      </c>
      <c r="AC2" s="192">
        <v>7</v>
      </c>
      <c r="AD2" s="192">
        <v>8</v>
      </c>
      <c r="AE2" s="192">
        <v>7.5</v>
      </c>
      <c r="AF2" s="192">
        <v>7</v>
      </c>
      <c r="AG2" s="192">
        <v>6.1</v>
      </c>
      <c r="AH2" s="192">
        <v>7.5</v>
      </c>
      <c r="AI2" s="192">
        <v>8</v>
      </c>
      <c r="AJ2" s="192"/>
      <c r="AK2" s="192"/>
      <c r="AL2" s="192"/>
      <c r="AM2" s="192">
        <v>6.5</v>
      </c>
      <c r="AN2" s="192">
        <v>6.5</v>
      </c>
      <c r="AO2" s="192"/>
      <c r="AP2" s="192"/>
      <c r="AQ2" s="24">
        <f t="shared" ref="AQ2:AQ8" si="0">SUM(D2:AP2)</f>
        <v>186.1</v>
      </c>
      <c r="AR2" s="25">
        <f>AVERAGE(D2:AP2)</f>
        <v>6.4172413793103447</v>
      </c>
    </row>
    <row r="3" spans="1:44" ht="15.5" x14ac:dyDescent="0.35">
      <c r="A3" s="3">
        <v>2</v>
      </c>
      <c r="B3" s="4" t="str">
        <f>'Data Siswa'!B3</f>
        <v>AHMAD FAUZAN</v>
      </c>
      <c r="C3" s="3" t="str">
        <f>'Data Siswa'!C3</f>
        <v>586</v>
      </c>
      <c r="D3" s="192"/>
      <c r="E3" s="192">
        <v>6.5</v>
      </c>
      <c r="F3" s="192">
        <v>6</v>
      </c>
      <c r="G3" s="192">
        <v>3.5</v>
      </c>
      <c r="H3" s="192">
        <v>4.5</v>
      </c>
      <c r="I3" s="192">
        <v>4</v>
      </c>
      <c r="J3" s="192">
        <v>6</v>
      </c>
      <c r="K3" s="192"/>
      <c r="L3" s="192">
        <v>5</v>
      </c>
      <c r="M3" s="192">
        <v>7.5</v>
      </c>
      <c r="N3" s="192">
        <v>7</v>
      </c>
      <c r="O3" s="192">
        <v>5</v>
      </c>
      <c r="P3" s="192">
        <v>7.5</v>
      </c>
      <c r="Q3" s="192">
        <v>6</v>
      </c>
      <c r="R3" s="192">
        <v>6</v>
      </c>
      <c r="S3" s="192">
        <v>3.5</v>
      </c>
      <c r="T3" s="192">
        <v>5</v>
      </c>
      <c r="U3" s="192">
        <v>6</v>
      </c>
      <c r="V3" s="192"/>
      <c r="W3" s="192"/>
      <c r="X3" s="192">
        <v>8</v>
      </c>
      <c r="Y3" s="192">
        <v>8</v>
      </c>
      <c r="Z3" s="192">
        <v>5</v>
      </c>
      <c r="AA3" s="192"/>
      <c r="AB3" s="192">
        <v>6</v>
      </c>
      <c r="AC3" s="192">
        <v>6</v>
      </c>
      <c r="AD3" s="192">
        <v>7</v>
      </c>
      <c r="AE3" s="192">
        <v>7.5</v>
      </c>
      <c r="AF3" s="192">
        <v>7</v>
      </c>
      <c r="AG3" s="192">
        <v>6.1</v>
      </c>
      <c r="AH3" s="192">
        <v>7</v>
      </c>
      <c r="AI3" s="192">
        <v>7.8</v>
      </c>
      <c r="AJ3" s="192"/>
      <c r="AK3" s="192"/>
      <c r="AL3" s="192"/>
      <c r="AM3" s="192">
        <v>7</v>
      </c>
      <c r="AN3" s="192">
        <v>6.5</v>
      </c>
      <c r="AO3" s="192"/>
      <c r="AP3" s="192"/>
      <c r="AQ3" s="24">
        <f t="shared" si="0"/>
        <v>177.9</v>
      </c>
      <c r="AR3" s="25">
        <f t="shared" ref="AR3:AR41" si="1">AVERAGE(D3:AP3)</f>
        <v>6.13448275862069</v>
      </c>
    </row>
    <row r="4" spans="1:44" ht="15.5" x14ac:dyDescent="0.35">
      <c r="A4" s="3">
        <v>3</v>
      </c>
      <c r="B4" s="4" t="str">
        <f>'Data Siswa'!B4</f>
        <v>ANDY SETIAWAN</v>
      </c>
      <c r="C4" s="3" t="str">
        <f>'Data Siswa'!C4</f>
        <v>587</v>
      </c>
      <c r="D4" s="192"/>
      <c r="E4" s="192">
        <v>5</v>
      </c>
      <c r="F4" s="192">
        <v>6.5</v>
      </c>
      <c r="G4" s="192">
        <v>4.5</v>
      </c>
      <c r="H4" s="192">
        <v>6.5</v>
      </c>
      <c r="I4" s="192">
        <v>3</v>
      </c>
      <c r="J4" s="192">
        <v>4</v>
      </c>
      <c r="K4" s="192"/>
      <c r="L4" s="192">
        <v>3</v>
      </c>
      <c r="M4" s="192">
        <v>7.5</v>
      </c>
      <c r="N4" s="192">
        <v>4</v>
      </c>
      <c r="O4" s="192">
        <v>4</v>
      </c>
      <c r="P4" s="192">
        <v>7</v>
      </c>
      <c r="Q4" s="192">
        <v>5</v>
      </c>
      <c r="R4" s="192">
        <v>6.5</v>
      </c>
      <c r="S4" s="192">
        <v>3.5</v>
      </c>
      <c r="T4" s="192">
        <v>4</v>
      </c>
      <c r="U4" s="192">
        <v>6</v>
      </c>
      <c r="V4" s="192"/>
      <c r="W4" s="192"/>
      <c r="X4" s="192">
        <v>8</v>
      </c>
      <c r="Y4" s="192">
        <v>8</v>
      </c>
      <c r="Z4" s="192">
        <v>5</v>
      </c>
      <c r="AA4" s="192"/>
      <c r="AB4" s="192">
        <v>6</v>
      </c>
      <c r="AC4" s="192">
        <v>7</v>
      </c>
      <c r="AD4" s="192">
        <v>7</v>
      </c>
      <c r="AE4" s="192">
        <v>7</v>
      </c>
      <c r="AF4" s="192">
        <v>7</v>
      </c>
      <c r="AG4" s="192">
        <v>6.4</v>
      </c>
      <c r="AH4" s="192">
        <v>7</v>
      </c>
      <c r="AI4" s="192">
        <v>7.8</v>
      </c>
      <c r="AJ4" s="192"/>
      <c r="AK4" s="192"/>
      <c r="AL4" s="192"/>
      <c r="AM4" s="192">
        <v>6</v>
      </c>
      <c r="AN4" s="192">
        <v>6</v>
      </c>
      <c r="AO4" s="192"/>
      <c r="AP4" s="192"/>
      <c r="AQ4" s="24">
        <f t="shared" si="0"/>
        <v>168.20000000000002</v>
      </c>
      <c r="AR4" s="25">
        <f t="shared" si="1"/>
        <v>5.8000000000000007</v>
      </c>
    </row>
    <row r="5" spans="1:44" ht="15.5" x14ac:dyDescent="0.35">
      <c r="A5" s="3">
        <v>4</v>
      </c>
      <c r="B5" s="4" t="str">
        <f>'Data Siswa'!B5</f>
        <v>ARDI NUR YAHYA</v>
      </c>
      <c r="C5" s="3" t="str">
        <f>'Data Siswa'!C5</f>
        <v>588</v>
      </c>
      <c r="D5" s="192"/>
      <c r="E5" s="192">
        <v>6.5</v>
      </c>
      <c r="F5" s="192">
        <v>4.5</v>
      </c>
      <c r="G5" s="192">
        <v>3</v>
      </c>
      <c r="H5" s="192">
        <v>3</v>
      </c>
      <c r="I5" s="192">
        <v>2.5</v>
      </c>
      <c r="J5" s="192">
        <v>6</v>
      </c>
      <c r="K5" s="192"/>
      <c r="L5" s="192">
        <v>3.5</v>
      </c>
      <c r="M5" s="192">
        <v>6</v>
      </c>
      <c r="N5" s="192">
        <v>4</v>
      </c>
      <c r="O5" s="192">
        <v>5</v>
      </c>
      <c r="P5" s="192">
        <v>7</v>
      </c>
      <c r="Q5" s="192">
        <v>6.5</v>
      </c>
      <c r="R5" s="192">
        <v>6.5</v>
      </c>
      <c r="S5" s="192">
        <v>4</v>
      </c>
      <c r="T5" s="192">
        <v>5</v>
      </c>
      <c r="U5" s="192">
        <v>5</v>
      </c>
      <c r="V5" s="192"/>
      <c r="W5" s="192"/>
      <c r="X5" s="192">
        <v>8</v>
      </c>
      <c r="Y5" s="192">
        <v>8</v>
      </c>
      <c r="Z5" s="192">
        <v>5</v>
      </c>
      <c r="AA5" s="192"/>
      <c r="AB5" s="192">
        <v>7</v>
      </c>
      <c r="AC5" s="192">
        <v>7</v>
      </c>
      <c r="AD5" s="192">
        <v>7</v>
      </c>
      <c r="AE5" s="192">
        <v>7</v>
      </c>
      <c r="AF5" s="192">
        <v>7</v>
      </c>
      <c r="AG5" s="192">
        <v>6.3</v>
      </c>
      <c r="AH5" s="192">
        <v>6.5</v>
      </c>
      <c r="AI5" s="192">
        <v>7.8</v>
      </c>
      <c r="AJ5" s="192"/>
      <c r="AK5" s="192"/>
      <c r="AL5" s="192"/>
      <c r="AM5" s="192">
        <v>6.5</v>
      </c>
      <c r="AN5" s="192">
        <v>5.5</v>
      </c>
      <c r="AO5" s="192"/>
      <c r="AP5" s="192"/>
      <c r="AQ5" s="24">
        <f t="shared" si="0"/>
        <v>166.60000000000002</v>
      </c>
      <c r="AR5" s="25">
        <f t="shared" si="1"/>
        <v>5.7448275862068972</v>
      </c>
    </row>
    <row r="6" spans="1:44" ht="15.5" x14ac:dyDescent="0.35">
      <c r="A6" s="3">
        <v>5</v>
      </c>
      <c r="B6" s="4" t="str">
        <f>'Data Siswa'!B6</f>
        <v>ARIESETIADI MUDZAKIR MANAF</v>
      </c>
      <c r="C6" s="3" t="str">
        <f>'Data Siswa'!C6</f>
        <v>589</v>
      </c>
      <c r="D6" s="192"/>
      <c r="E6" s="192">
        <v>4</v>
      </c>
      <c r="F6" s="192">
        <v>4.5</v>
      </c>
      <c r="G6" s="192">
        <v>3.5</v>
      </c>
      <c r="H6" s="192">
        <v>3</v>
      </c>
      <c r="I6" s="194">
        <v>4.5</v>
      </c>
      <c r="J6" s="194">
        <v>5</v>
      </c>
      <c r="K6" s="194"/>
      <c r="L6" s="194">
        <v>4</v>
      </c>
      <c r="M6" s="194">
        <v>5</v>
      </c>
      <c r="N6" s="192">
        <v>4</v>
      </c>
      <c r="O6" s="192">
        <v>5</v>
      </c>
      <c r="P6" s="192">
        <v>5</v>
      </c>
      <c r="Q6" s="192">
        <v>4.5</v>
      </c>
      <c r="R6" s="192">
        <v>6.5</v>
      </c>
      <c r="S6" s="192">
        <v>4</v>
      </c>
      <c r="T6" s="192">
        <v>5</v>
      </c>
      <c r="U6" s="192">
        <v>7</v>
      </c>
      <c r="V6" s="192"/>
      <c r="W6" s="192"/>
      <c r="X6" s="194">
        <v>6</v>
      </c>
      <c r="Y6" s="192">
        <v>8</v>
      </c>
      <c r="Z6" s="192">
        <v>4</v>
      </c>
      <c r="AA6" s="192"/>
      <c r="AB6" s="194">
        <v>7</v>
      </c>
      <c r="AC6" s="194">
        <v>7</v>
      </c>
      <c r="AD6" s="192">
        <v>8</v>
      </c>
      <c r="AE6" s="192">
        <v>7.5</v>
      </c>
      <c r="AF6" s="192">
        <v>7</v>
      </c>
      <c r="AG6" s="192">
        <v>6</v>
      </c>
      <c r="AH6" s="192">
        <v>7</v>
      </c>
      <c r="AI6" s="192">
        <v>8</v>
      </c>
      <c r="AJ6" s="192"/>
      <c r="AK6" s="192"/>
      <c r="AL6" s="192"/>
      <c r="AM6" s="192">
        <v>6.5</v>
      </c>
      <c r="AN6" s="192">
        <v>5.5</v>
      </c>
      <c r="AO6" s="192"/>
      <c r="AP6" s="192"/>
      <c r="AQ6" s="24">
        <f t="shared" si="0"/>
        <v>162</v>
      </c>
      <c r="AR6" s="25">
        <f t="shared" si="1"/>
        <v>5.5862068965517242</v>
      </c>
    </row>
    <row r="7" spans="1:44" ht="15.5" x14ac:dyDescent="0.35">
      <c r="A7" s="3">
        <v>6</v>
      </c>
      <c r="B7" s="4" t="str">
        <f>'Data Siswa'!B7</f>
        <v>AZIZUL LATHIF</v>
      </c>
      <c r="C7" s="3" t="str">
        <f>'Data Siswa'!C7</f>
        <v>590</v>
      </c>
      <c r="D7" s="192"/>
      <c r="E7" s="192">
        <v>7</v>
      </c>
      <c r="F7" s="192">
        <v>6.5</v>
      </c>
      <c r="G7" s="192">
        <v>3</v>
      </c>
      <c r="H7" s="192">
        <v>5</v>
      </c>
      <c r="I7" s="192">
        <v>3.5</v>
      </c>
      <c r="J7" s="192">
        <v>7</v>
      </c>
      <c r="K7" s="192"/>
      <c r="L7" s="192">
        <v>3</v>
      </c>
      <c r="M7" s="194">
        <v>7</v>
      </c>
      <c r="N7" s="192">
        <v>6</v>
      </c>
      <c r="O7" s="192">
        <v>5</v>
      </c>
      <c r="P7" s="192">
        <v>8</v>
      </c>
      <c r="Q7" s="192">
        <v>6.5</v>
      </c>
      <c r="R7" s="192">
        <v>6.5</v>
      </c>
      <c r="S7" s="192">
        <v>4</v>
      </c>
      <c r="T7" s="192">
        <v>4</v>
      </c>
      <c r="U7" s="192">
        <v>7</v>
      </c>
      <c r="V7" s="192"/>
      <c r="W7" s="192"/>
      <c r="X7" s="192">
        <v>8</v>
      </c>
      <c r="Y7" s="192">
        <v>8</v>
      </c>
      <c r="Z7" s="192">
        <v>6.5</v>
      </c>
      <c r="AA7" s="192"/>
      <c r="AB7" s="192">
        <v>6</v>
      </c>
      <c r="AC7" s="192">
        <v>6</v>
      </c>
      <c r="AD7" s="192">
        <v>7</v>
      </c>
      <c r="AE7" s="192">
        <v>7</v>
      </c>
      <c r="AF7" s="192">
        <v>7</v>
      </c>
      <c r="AG7" s="192">
        <v>6.2</v>
      </c>
      <c r="AH7" s="192">
        <v>7</v>
      </c>
      <c r="AI7" s="192">
        <v>7.8</v>
      </c>
      <c r="AJ7" s="192"/>
      <c r="AK7" s="192"/>
      <c r="AL7" s="192"/>
      <c r="AM7" s="192">
        <v>6.5</v>
      </c>
      <c r="AN7" s="192">
        <v>5.5</v>
      </c>
      <c r="AO7" s="192"/>
      <c r="AP7" s="192"/>
      <c r="AQ7" s="24">
        <f t="shared" si="0"/>
        <v>177.5</v>
      </c>
      <c r="AR7" s="25">
        <f t="shared" si="1"/>
        <v>6.1206896551724137</v>
      </c>
    </row>
    <row r="8" spans="1:44" ht="15.5" x14ac:dyDescent="0.35">
      <c r="A8" s="3">
        <v>7</v>
      </c>
      <c r="B8" s="4" t="str">
        <f>'Data Siswa'!B8</f>
        <v>FAIZAL NABAWI</v>
      </c>
      <c r="C8" s="3" t="str">
        <f>'Data Siswa'!C8</f>
        <v>591</v>
      </c>
      <c r="D8" s="192"/>
      <c r="E8" s="192">
        <v>6</v>
      </c>
      <c r="F8" s="192">
        <v>5</v>
      </c>
      <c r="G8" s="192">
        <v>4</v>
      </c>
      <c r="H8" s="194">
        <v>5</v>
      </c>
      <c r="I8" s="194">
        <v>4.5</v>
      </c>
      <c r="J8" s="194">
        <v>4</v>
      </c>
      <c r="K8" s="194"/>
      <c r="L8" s="194">
        <v>3.5</v>
      </c>
      <c r="M8" s="194">
        <v>5</v>
      </c>
      <c r="N8" s="192">
        <v>6</v>
      </c>
      <c r="O8" s="192">
        <v>5</v>
      </c>
      <c r="P8" s="192">
        <v>7.5</v>
      </c>
      <c r="Q8" s="192">
        <v>6.5</v>
      </c>
      <c r="R8" s="192">
        <v>6</v>
      </c>
      <c r="S8" s="192">
        <v>3.5</v>
      </c>
      <c r="T8" s="192">
        <v>4</v>
      </c>
      <c r="U8" s="194">
        <v>3</v>
      </c>
      <c r="V8" s="194"/>
      <c r="W8" s="194"/>
      <c r="X8" s="194">
        <v>5</v>
      </c>
      <c r="Y8" s="194">
        <v>5</v>
      </c>
      <c r="Z8" s="194">
        <v>6</v>
      </c>
      <c r="AA8" s="194"/>
      <c r="AB8" s="194">
        <v>7</v>
      </c>
      <c r="AC8" s="194">
        <v>7</v>
      </c>
      <c r="AD8" s="194">
        <v>7</v>
      </c>
      <c r="AE8" s="194">
        <v>7</v>
      </c>
      <c r="AF8" s="198">
        <v>5.5</v>
      </c>
      <c r="AG8" s="194">
        <v>6</v>
      </c>
      <c r="AH8" s="194">
        <v>6.5</v>
      </c>
      <c r="AI8" s="194">
        <v>8</v>
      </c>
      <c r="AJ8" s="194"/>
      <c r="AK8" s="194"/>
      <c r="AL8" s="194"/>
      <c r="AM8" s="194">
        <v>6</v>
      </c>
      <c r="AN8" s="194">
        <v>7</v>
      </c>
      <c r="AO8" s="192"/>
      <c r="AP8" s="192"/>
      <c r="AQ8" s="24">
        <f t="shared" si="0"/>
        <v>161.5</v>
      </c>
      <c r="AR8" s="25">
        <f t="shared" si="1"/>
        <v>5.568965517241379</v>
      </c>
    </row>
    <row r="9" spans="1:44" ht="15.5" x14ac:dyDescent="0.35">
      <c r="A9" s="3">
        <v>8</v>
      </c>
      <c r="B9" s="4" t="str">
        <f>'Data Siswa'!B9</f>
        <v>FIKRI MAULANA</v>
      </c>
      <c r="C9" s="3" t="str">
        <f>'Data Siswa'!C9</f>
        <v>592</v>
      </c>
      <c r="D9" s="192"/>
      <c r="E9" s="192">
        <v>6</v>
      </c>
      <c r="F9" s="192">
        <v>4.5</v>
      </c>
      <c r="G9" s="192">
        <v>3.5</v>
      </c>
      <c r="H9" s="192">
        <v>3</v>
      </c>
      <c r="I9" s="192">
        <v>3</v>
      </c>
      <c r="J9" s="192">
        <v>4</v>
      </c>
      <c r="K9" s="192"/>
      <c r="L9" s="192">
        <v>3.5</v>
      </c>
      <c r="M9" s="192">
        <v>7</v>
      </c>
      <c r="N9" s="192">
        <v>6.2</v>
      </c>
      <c r="O9" s="192">
        <v>5</v>
      </c>
      <c r="P9" s="192">
        <v>7</v>
      </c>
      <c r="Q9" s="192">
        <v>7</v>
      </c>
      <c r="R9" s="192">
        <v>6.5</v>
      </c>
      <c r="S9" s="192">
        <v>3</v>
      </c>
      <c r="T9" s="192">
        <v>6</v>
      </c>
      <c r="U9" s="192">
        <v>4</v>
      </c>
      <c r="V9" s="192"/>
      <c r="W9" s="192"/>
      <c r="X9" s="192">
        <v>8</v>
      </c>
      <c r="Y9" s="192">
        <v>8</v>
      </c>
      <c r="Z9" s="192">
        <v>4</v>
      </c>
      <c r="AA9" s="192"/>
      <c r="AB9" s="192">
        <v>7</v>
      </c>
      <c r="AC9" s="192">
        <v>8</v>
      </c>
      <c r="AD9" s="192">
        <v>7</v>
      </c>
      <c r="AE9" s="192">
        <v>7.5</v>
      </c>
      <c r="AF9" s="192">
        <v>7</v>
      </c>
      <c r="AG9" s="192">
        <v>6.1</v>
      </c>
      <c r="AH9" s="192">
        <v>7</v>
      </c>
      <c r="AI9" s="192">
        <v>7.8</v>
      </c>
      <c r="AJ9" s="192"/>
      <c r="AK9" s="192"/>
      <c r="AL9" s="192"/>
      <c r="AM9" s="192">
        <v>7</v>
      </c>
      <c r="AN9" s="192">
        <v>6</v>
      </c>
      <c r="AO9" s="192"/>
      <c r="AP9" s="192"/>
      <c r="AQ9" s="24">
        <f t="shared" ref="AQ9:AQ28" si="2">SUM(D9:AP9)</f>
        <v>169.6</v>
      </c>
      <c r="AR9" s="25">
        <f t="shared" ref="AR9:AR28" si="3">AVERAGE(D9:AP9)</f>
        <v>5.8482758620689657</v>
      </c>
    </row>
    <row r="10" spans="1:44" ht="15.5" x14ac:dyDescent="0.35">
      <c r="A10" s="3">
        <v>9</v>
      </c>
      <c r="B10" s="4" t="str">
        <f>'Data Siswa'!B10</f>
        <v>IMAM ALIEF</v>
      </c>
      <c r="C10" s="3" t="str">
        <f>'Data Siswa'!C10</f>
        <v>593</v>
      </c>
      <c r="D10" s="192"/>
      <c r="E10" s="192">
        <v>6.5</v>
      </c>
      <c r="F10" s="192">
        <v>4.5</v>
      </c>
      <c r="G10" s="192">
        <v>3</v>
      </c>
      <c r="H10" s="192">
        <v>4</v>
      </c>
      <c r="I10" s="192">
        <v>3.5</v>
      </c>
      <c r="J10" s="192">
        <v>5</v>
      </c>
      <c r="K10" s="192"/>
      <c r="L10" s="192">
        <v>4</v>
      </c>
      <c r="M10" s="192">
        <v>7.5</v>
      </c>
      <c r="N10" s="192">
        <v>6.5</v>
      </c>
      <c r="O10" s="192">
        <v>5</v>
      </c>
      <c r="P10" s="192">
        <v>8</v>
      </c>
      <c r="Q10" s="192">
        <v>6.5</v>
      </c>
      <c r="R10" s="192">
        <v>6</v>
      </c>
      <c r="S10" s="192">
        <v>4</v>
      </c>
      <c r="T10" s="192">
        <v>5</v>
      </c>
      <c r="U10" s="192">
        <v>5</v>
      </c>
      <c r="V10" s="192"/>
      <c r="W10" s="192"/>
      <c r="X10" s="192">
        <v>7</v>
      </c>
      <c r="Y10" s="192">
        <v>8</v>
      </c>
      <c r="Z10" s="192">
        <v>5</v>
      </c>
      <c r="AA10" s="192"/>
      <c r="AB10" s="192">
        <v>7</v>
      </c>
      <c r="AC10" s="192">
        <v>8</v>
      </c>
      <c r="AD10" s="192">
        <v>7</v>
      </c>
      <c r="AE10" s="192">
        <v>7</v>
      </c>
      <c r="AF10" s="192">
        <v>7</v>
      </c>
      <c r="AG10" s="192">
        <v>6.5</v>
      </c>
      <c r="AH10" s="192">
        <v>7</v>
      </c>
      <c r="AI10" s="192">
        <v>8</v>
      </c>
      <c r="AJ10" s="192"/>
      <c r="AK10" s="192"/>
      <c r="AL10" s="192"/>
      <c r="AM10" s="192">
        <v>6.5</v>
      </c>
      <c r="AN10" s="192">
        <v>5.5</v>
      </c>
      <c r="AO10" s="192"/>
      <c r="AP10" s="192"/>
      <c r="AQ10" s="24">
        <f t="shared" si="2"/>
        <v>173.5</v>
      </c>
      <c r="AR10" s="25">
        <f t="shared" si="3"/>
        <v>5.9827586206896548</v>
      </c>
    </row>
    <row r="11" spans="1:44" ht="15.5" x14ac:dyDescent="0.35">
      <c r="A11" s="3">
        <v>10</v>
      </c>
      <c r="B11" s="4" t="str">
        <f>'Data Siswa'!B11</f>
        <v>JAMI NUR IQBAL</v>
      </c>
      <c r="C11" s="3" t="str">
        <f>'Data Siswa'!C11</f>
        <v>594</v>
      </c>
      <c r="D11" s="192"/>
      <c r="E11" s="192">
        <v>6.5</v>
      </c>
      <c r="F11" s="192">
        <v>5.5</v>
      </c>
      <c r="G11" s="192">
        <v>4</v>
      </c>
      <c r="H11" s="192">
        <v>4</v>
      </c>
      <c r="I11" s="192">
        <v>4.5</v>
      </c>
      <c r="J11" s="192">
        <v>5</v>
      </c>
      <c r="K11" s="192"/>
      <c r="L11" s="192">
        <v>4</v>
      </c>
      <c r="M11" s="192">
        <v>7</v>
      </c>
      <c r="N11" s="192">
        <v>4</v>
      </c>
      <c r="O11" s="192">
        <v>5</v>
      </c>
      <c r="P11" s="192">
        <v>7</v>
      </c>
      <c r="Q11" s="192">
        <v>6</v>
      </c>
      <c r="R11" s="192">
        <v>6.5</v>
      </c>
      <c r="S11" s="192">
        <v>4</v>
      </c>
      <c r="T11" s="192">
        <v>4</v>
      </c>
      <c r="U11" s="192">
        <v>5</v>
      </c>
      <c r="V11" s="192"/>
      <c r="W11" s="192"/>
      <c r="X11" s="192">
        <v>7</v>
      </c>
      <c r="Y11" s="192">
        <v>7</v>
      </c>
      <c r="Z11" s="192">
        <v>4</v>
      </c>
      <c r="AA11" s="192"/>
      <c r="AB11" s="192">
        <v>7</v>
      </c>
      <c r="AC11" s="192">
        <v>6</v>
      </c>
      <c r="AD11" s="192">
        <v>6</v>
      </c>
      <c r="AE11" s="192">
        <v>7.5</v>
      </c>
      <c r="AF11" s="192">
        <v>7</v>
      </c>
      <c r="AG11" s="192">
        <v>6.6</v>
      </c>
      <c r="AH11" s="192">
        <v>7</v>
      </c>
      <c r="AI11" s="192">
        <v>7.5</v>
      </c>
      <c r="AJ11" s="192"/>
      <c r="AK11" s="192"/>
      <c r="AL11" s="192"/>
      <c r="AM11" s="192">
        <v>8</v>
      </c>
      <c r="AN11" s="192">
        <v>5.5</v>
      </c>
      <c r="AO11" s="192"/>
      <c r="AP11" s="192"/>
      <c r="AQ11" s="24">
        <f t="shared" si="2"/>
        <v>168.1</v>
      </c>
      <c r="AR11" s="25">
        <f t="shared" si="3"/>
        <v>5.796551724137931</v>
      </c>
    </row>
    <row r="12" spans="1:44" ht="15.5" x14ac:dyDescent="0.35">
      <c r="A12" s="3">
        <v>11</v>
      </c>
      <c r="B12" s="4" t="str">
        <f>'Data Siswa'!B12</f>
        <v>KHOIRUL BASYAR</v>
      </c>
      <c r="C12" s="3" t="str">
        <f>'Data Siswa'!C12</f>
        <v>595</v>
      </c>
      <c r="D12" s="192"/>
      <c r="E12" s="192">
        <v>5</v>
      </c>
      <c r="F12" s="192">
        <v>6</v>
      </c>
      <c r="G12" s="192">
        <v>3.5</v>
      </c>
      <c r="H12" s="192">
        <v>5.5</v>
      </c>
      <c r="I12" s="192">
        <v>4</v>
      </c>
      <c r="J12" s="192">
        <v>6.5</v>
      </c>
      <c r="K12" s="192"/>
      <c r="L12" s="192">
        <v>2.5</v>
      </c>
      <c r="M12" s="192">
        <v>7.5</v>
      </c>
      <c r="N12" s="192">
        <v>6.5</v>
      </c>
      <c r="O12" s="192">
        <v>5</v>
      </c>
      <c r="P12" s="192">
        <v>7</v>
      </c>
      <c r="Q12" s="192">
        <v>7</v>
      </c>
      <c r="R12" s="192">
        <v>6</v>
      </c>
      <c r="S12" s="192">
        <v>4</v>
      </c>
      <c r="T12" s="192">
        <v>7</v>
      </c>
      <c r="U12" s="192">
        <v>7</v>
      </c>
      <c r="V12" s="192"/>
      <c r="W12" s="192"/>
      <c r="X12" s="192">
        <v>7</v>
      </c>
      <c r="Y12" s="192">
        <v>7</v>
      </c>
      <c r="Z12" s="192">
        <v>5</v>
      </c>
      <c r="AA12" s="192"/>
      <c r="AB12" s="192">
        <v>6</v>
      </c>
      <c r="AC12" s="192">
        <v>7</v>
      </c>
      <c r="AD12" s="192">
        <v>7</v>
      </c>
      <c r="AE12" s="192">
        <v>7</v>
      </c>
      <c r="AF12" s="192">
        <v>7</v>
      </c>
      <c r="AG12" s="192">
        <v>6.3</v>
      </c>
      <c r="AH12" s="192">
        <v>6.5</v>
      </c>
      <c r="AI12" s="192">
        <v>7.8</v>
      </c>
      <c r="AJ12" s="192"/>
      <c r="AK12" s="192"/>
      <c r="AL12" s="192"/>
      <c r="AM12" s="192">
        <v>7</v>
      </c>
      <c r="AN12" s="192">
        <v>7</v>
      </c>
      <c r="AO12" s="192"/>
      <c r="AP12" s="192"/>
      <c r="AQ12" s="24">
        <f t="shared" si="2"/>
        <v>177.60000000000002</v>
      </c>
      <c r="AR12" s="25">
        <f t="shared" si="3"/>
        <v>6.1241379310344835</v>
      </c>
    </row>
    <row r="13" spans="1:44" ht="15.5" x14ac:dyDescent="0.35">
      <c r="A13" s="3">
        <v>12</v>
      </c>
      <c r="B13" s="4" t="str">
        <f>'Data Siswa'!B13</f>
        <v>MOHAMMAD RAFI SUGIA</v>
      </c>
      <c r="C13" s="3" t="str">
        <f>'Data Siswa'!C13</f>
        <v>596</v>
      </c>
      <c r="D13" s="192"/>
      <c r="E13" s="192">
        <v>4.5</v>
      </c>
      <c r="F13" s="192">
        <v>5</v>
      </c>
      <c r="G13" s="192">
        <v>4</v>
      </c>
      <c r="H13" s="192">
        <v>3</v>
      </c>
      <c r="I13" s="192">
        <v>3.5</v>
      </c>
      <c r="J13" s="192">
        <v>5.5</v>
      </c>
      <c r="K13" s="192"/>
      <c r="L13" s="192">
        <v>3</v>
      </c>
      <c r="M13" s="192">
        <v>5</v>
      </c>
      <c r="N13" s="192">
        <v>5.5</v>
      </c>
      <c r="O13" s="192">
        <v>5</v>
      </c>
      <c r="P13" s="192">
        <v>7</v>
      </c>
      <c r="Q13" s="192">
        <v>7</v>
      </c>
      <c r="R13" s="192">
        <v>6</v>
      </c>
      <c r="S13" s="192">
        <v>4.5</v>
      </c>
      <c r="T13" s="192">
        <v>4</v>
      </c>
      <c r="U13" s="192">
        <v>4</v>
      </c>
      <c r="V13" s="192"/>
      <c r="W13" s="192"/>
      <c r="X13" s="192">
        <v>8</v>
      </c>
      <c r="Y13" s="192">
        <v>8</v>
      </c>
      <c r="Z13" s="192">
        <v>6.5</v>
      </c>
      <c r="AA13" s="192"/>
      <c r="AB13" s="192">
        <v>8</v>
      </c>
      <c r="AC13" s="192">
        <v>7</v>
      </c>
      <c r="AD13" s="192">
        <v>8</v>
      </c>
      <c r="AE13" s="192">
        <v>7.5</v>
      </c>
      <c r="AF13" s="192">
        <v>7</v>
      </c>
      <c r="AG13" s="192">
        <v>6.1</v>
      </c>
      <c r="AH13" s="192">
        <v>6</v>
      </c>
      <c r="AI13" s="192">
        <v>7.8</v>
      </c>
      <c r="AJ13" s="192"/>
      <c r="AK13" s="192"/>
      <c r="AL13" s="192"/>
      <c r="AM13" s="192">
        <v>8</v>
      </c>
      <c r="AN13" s="192">
        <v>6</v>
      </c>
      <c r="AO13" s="192"/>
      <c r="AP13" s="192"/>
      <c r="AQ13" s="24">
        <f t="shared" si="2"/>
        <v>170.4</v>
      </c>
      <c r="AR13" s="25">
        <f t="shared" si="3"/>
        <v>5.8758620689655174</v>
      </c>
    </row>
    <row r="14" spans="1:44" ht="15.5" x14ac:dyDescent="0.35">
      <c r="A14" s="3">
        <v>13</v>
      </c>
      <c r="B14" s="4" t="str">
        <f>'Data Siswa'!B14</f>
        <v>MUHAMAD ARDIYANSYAH</v>
      </c>
      <c r="C14" s="3" t="str">
        <f>'Data Siswa'!C14</f>
        <v>597</v>
      </c>
      <c r="D14" s="192"/>
      <c r="E14" s="192">
        <v>6</v>
      </c>
      <c r="F14" s="192">
        <v>4.5</v>
      </c>
      <c r="G14" s="192">
        <v>3.5</v>
      </c>
      <c r="H14" s="192">
        <v>3.5</v>
      </c>
      <c r="I14" s="192">
        <v>3</v>
      </c>
      <c r="J14" s="192">
        <v>4</v>
      </c>
      <c r="K14" s="192"/>
      <c r="L14" s="192">
        <v>3</v>
      </c>
      <c r="M14" s="192">
        <v>7.5</v>
      </c>
      <c r="N14" s="192">
        <v>5</v>
      </c>
      <c r="O14" s="192">
        <v>5</v>
      </c>
      <c r="P14" s="192">
        <v>6.5</v>
      </c>
      <c r="Q14" s="192">
        <v>4.5</v>
      </c>
      <c r="R14" s="192">
        <v>6.5</v>
      </c>
      <c r="S14" s="192">
        <v>3.5</v>
      </c>
      <c r="T14" s="192">
        <v>4</v>
      </c>
      <c r="U14" s="192">
        <v>4</v>
      </c>
      <c r="V14" s="192"/>
      <c r="W14" s="192"/>
      <c r="X14" s="192">
        <v>7</v>
      </c>
      <c r="Y14" s="192">
        <v>8</v>
      </c>
      <c r="Z14" s="192">
        <v>3</v>
      </c>
      <c r="AA14" s="192"/>
      <c r="AB14" s="192">
        <v>7</v>
      </c>
      <c r="AC14" s="192">
        <v>6</v>
      </c>
      <c r="AD14" s="192">
        <v>7</v>
      </c>
      <c r="AE14" s="192">
        <v>7</v>
      </c>
      <c r="AF14" s="192">
        <v>7</v>
      </c>
      <c r="AG14" s="192">
        <v>6</v>
      </c>
      <c r="AH14" s="192">
        <v>7</v>
      </c>
      <c r="AI14" s="192">
        <v>7.8</v>
      </c>
      <c r="AJ14" s="192"/>
      <c r="AK14" s="192"/>
      <c r="AL14" s="192"/>
      <c r="AM14" s="192">
        <v>6.5</v>
      </c>
      <c r="AN14" s="192">
        <v>6</v>
      </c>
      <c r="AO14" s="192"/>
      <c r="AP14" s="192"/>
      <c r="AQ14" s="24">
        <f t="shared" si="2"/>
        <v>159.30000000000001</v>
      </c>
      <c r="AR14" s="25">
        <f t="shared" si="3"/>
        <v>5.4931034482758623</v>
      </c>
    </row>
    <row r="15" spans="1:44" ht="15.5" x14ac:dyDescent="0.35">
      <c r="A15" s="3">
        <v>14</v>
      </c>
      <c r="B15" s="4" t="str">
        <f>'Data Siswa'!B15</f>
        <v>MUHAMAD IRZAN JOHAN</v>
      </c>
      <c r="C15" s="3" t="str">
        <f>'Data Siswa'!C15</f>
        <v>598</v>
      </c>
      <c r="D15" s="192"/>
      <c r="E15" s="192">
        <v>6</v>
      </c>
      <c r="F15" s="192">
        <v>4.5</v>
      </c>
      <c r="G15" s="192">
        <v>4</v>
      </c>
      <c r="H15" s="192">
        <v>4</v>
      </c>
      <c r="I15" s="192">
        <v>2</v>
      </c>
      <c r="J15" s="192">
        <v>7.5</v>
      </c>
      <c r="K15" s="192"/>
      <c r="L15" s="192">
        <v>3.5</v>
      </c>
      <c r="M15" s="192">
        <v>5</v>
      </c>
      <c r="N15" s="192">
        <v>5.5</v>
      </c>
      <c r="O15" s="192">
        <v>5</v>
      </c>
      <c r="P15" s="192">
        <v>7.5</v>
      </c>
      <c r="Q15" s="192">
        <v>7</v>
      </c>
      <c r="R15" s="192">
        <v>6</v>
      </c>
      <c r="S15" s="192">
        <v>3.5</v>
      </c>
      <c r="T15" s="192">
        <v>6</v>
      </c>
      <c r="U15" s="192">
        <v>4</v>
      </c>
      <c r="V15" s="192"/>
      <c r="W15" s="192"/>
      <c r="X15" s="192">
        <v>8</v>
      </c>
      <c r="Y15" s="192">
        <v>8</v>
      </c>
      <c r="Z15" s="192">
        <v>6</v>
      </c>
      <c r="AA15" s="192"/>
      <c r="AB15" s="192">
        <v>8</v>
      </c>
      <c r="AC15" s="192">
        <v>7</v>
      </c>
      <c r="AD15" s="192">
        <v>5</v>
      </c>
      <c r="AE15" s="192">
        <v>7.5</v>
      </c>
      <c r="AF15" s="192">
        <v>7</v>
      </c>
      <c r="AG15" s="192">
        <v>6.3</v>
      </c>
      <c r="AH15" s="192">
        <v>6</v>
      </c>
      <c r="AI15" s="192">
        <v>7.8</v>
      </c>
      <c r="AJ15" s="192"/>
      <c r="AK15" s="192"/>
      <c r="AL15" s="192"/>
      <c r="AM15" s="192">
        <v>6.5</v>
      </c>
      <c r="AN15" s="192">
        <v>5.5</v>
      </c>
      <c r="AO15" s="192"/>
      <c r="AP15" s="192"/>
      <c r="AQ15" s="24">
        <f t="shared" si="2"/>
        <v>169.60000000000002</v>
      </c>
      <c r="AR15" s="25">
        <f t="shared" si="3"/>
        <v>5.8482758620689665</v>
      </c>
    </row>
    <row r="16" spans="1:44" ht="15.5" x14ac:dyDescent="0.35">
      <c r="A16" s="3">
        <v>15</v>
      </c>
      <c r="B16" s="4" t="str">
        <f>'Data Siswa'!B16</f>
        <v>MUHAMMAD ALFIYAN MULYADI</v>
      </c>
      <c r="C16" s="3" t="str">
        <f>'Data Siswa'!C16</f>
        <v>599</v>
      </c>
      <c r="D16" s="192"/>
      <c r="E16" s="192">
        <v>7</v>
      </c>
      <c r="F16" s="192">
        <v>4.5</v>
      </c>
      <c r="G16" s="192">
        <v>4</v>
      </c>
      <c r="H16" s="192">
        <v>4.5</v>
      </c>
      <c r="I16" s="192">
        <v>4</v>
      </c>
      <c r="J16" s="192">
        <v>6</v>
      </c>
      <c r="K16" s="192"/>
      <c r="L16" s="192">
        <v>2.5</v>
      </c>
      <c r="M16" s="192">
        <v>7</v>
      </c>
      <c r="N16" s="192">
        <v>5</v>
      </c>
      <c r="O16" s="192">
        <v>5</v>
      </c>
      <c r="P16" s="192">
        <v>7</v>
      </c>
      <c r="Q16" s="192">
        <v>6.5</v>
      </c>
      <c r="R16" s="192">
        <v>6</v>
      </c>
      <c r="S16" s="192">
        <v>3.5</v>
      </c>
      <c r="T16" s="192">
        <v>7</v>
      </c>
      <c r="U16" s="192">
        <v>6</v>
      </c>
      <c r="V16" s="192"/>
      <c r="W16" s="192"/>
      <c r="X16" s="192">
        <v>8</v>
      </c>
      <c r="Y16" s="192">
        <v>6</v>
      </c>
      <c r="Z16" s="192">
        <v>7</v>
      </c>
      <c r="AA16" s="192"/>
      <c r="AB16" s="192">
        <v>8</v>
      </c>
      <c r="AC16" s="192">
        <v>7</v>
      </c>
      <c r="AD16" s="192">
        <v>7</v>
      </c>
      <c r="AE16" s="192">
        <v>7</v>
      </c>
      <c r="AF16" s="192">
        <v>7</v>
      </c>
      <c r="AG16" s="192">
        <v>6.4</v>
      </c>
      <c r="AH16" s="192">
        <v>6.5</v>
      </c>
      <c r="AI16" s="192">
        <v>7.8</v>
      </c>
      <c r="AJ16" s="192"/>
      <c r="AK16" s="192"/>
      <c r="AL16" s="192"/>
      <c r="AM16" s="192">
        <v>6.5</v>
      </c>
      <c r="AN16" s="192">
        <v>6</v>
      </c>
      <c r="AO16" s="192"/>
      <c r="AP16" s="192"/>
      <c r="AQ16" s="24">
        <f t="shared" si="2"/>
        <v>175.70000000000002</v>
      </c>
      <c r="AR16" s="25">
        <f t="shared" si="3"/>
        <v>6.0586206896551733</v>
      </c>
    </row>
    <row r="17" spans="1:44" ht="15.5" x14ac:dyDescent="0.35">
      <c r="A17" s="3">
        <v>16</v>
      </c>
      <c r="B17" s="4" t="str">
        <f>'Data Siswa'!B17</f>
        <v>MUHAMMAD DZIKI ALAMSYAH</v>
      </c>
      <c r="C17" s="3" t="str">
        <f>'Data Siswa'!C17</f>
        <v>600</v>
      </c>
      <c r="D17" s="192"/>
      <c r="E17" s="192">
        <v>6.5</v>
      </c>
      <c r="F17" s="192">
        <v>6</v>
      </c>
      <c r="G17" s="192">
        <v>7</v>
      </c>
      <c r="H17" s="192">
        <v>5.5</v>
      </c>
      <c r="I17" s="192">
        <v>4.5</v>
      </c>
      <c r="J17" s="192">
        <v>8</v>
      </c>
      <c r="K17" s="192"/>
      <c r="L17" s="192">
        <v>3</v>
      </c>
      <c r="M17" s="192">
        <v>7.5</v>
      </c>
      <c r="N17" s="192">
        <v>8</v>
      </c>
      <c r="O17" s="192">
        <v>5</v>
      </c>
      <c r="P17" s="192">
        <v>8</v>
      </c>
      <c r="Q17" s="192">
        <v>7</v>
      </c>
      <c r="R17" s="192">
        <v>6.5</v>
      </c>
      <c r="S17" s="192">
        <v>4.5</v>
      </c>
      <c r="T17" s="192">
        <v>7</v>
      </c>
      <c r="U17" s="192">
        <v>6.5</v>
      </c>
      <c r="V17" s="192"/>
      <c r="W17" s="192"/>
      <c r="X17" s="192">
        <v>8</v>
      </c>
      <c r="Y17" s="192">
        <v>8</v>
      </c>
      <c r="Z17" s="192">
        <v>5</v>
      </c>
      <c r="AA17" s="192"/>
      <c r="AB17" s="192">
        <v>8</v>
      </c>
      <c r="AC17" s="192">
        <v>6</v>
      </c>
      <c r="AD17" s="192">
        <v>8</v>
      </c>
      <c r="AE17" s="192">
        <v>7.5</v>
      </c>
      <c r="AF17" s="192">
        <v>7</v>
      </c>
      <c r="AG17" s="192">
        <v>6.5</v>
      </c>
      <c r="AH17" s="192">
        <v>7</v>
      </c>
      <c r="AI17" s="192">
        <v>8</v>
      </c>
      <c r="AJ17" s="192"/>
      <c r="AK17" s="192"/>
      <c r="AL17" s="192"/>
      <c r="AM17" s="192">
        <v>6</v>
      </c>
      <c r="AN17" s="192">
        <v>7</v>
      </c>
      <c r="AO17" s="192"/>
      <c r="AP17" s="192"/>
      <c r="AQ17" s="24">
        <f t="shared" si="2"/>
        <v>192.5</v>
      </c>
      <c r="AR17" s="25">
        <f t="shared" si="3"/>
        <v>6.6379310344827589</v>
      </c>
    </row>
    <row r="18" spans="1:44" ht="15.5" x14ac:dyDescent="0.35">
      <c r="A18" s="3">
        <v>17</v>
      </c>
      <c r="B18" s="4" t="str">
        <f>'Data Siswa'!B18</f>
        <v>MUHAMMAD IHSAN NASRULLAH</v>
      </c>
      <c r="C18" s="3" t="str">
        <f>'Data Siswa'!C18</f>
        <v>601</v>
      </c>
      <c r="D18" s="192"/>
      <c r="E18" s="192">
        <v>5</v>
      </c>
      <c r="F18" s="192">
        <v>4.5</v>
      </c>
      <c r="G18" s="192">
        <v>3.5</v>
      </c>
      <c r="H18" s="194">
        <v>8</v>
      </c>
      <c r="I18" s="192">
        <v>2</v>
      </c>
      <c r="J18" s="194">
        <v>5</v>
      </c>
      <c r="K18" s="192"/>
      <c r="L18" s="192">
        <v>3.5</v>
      </c>
      <c r="M18" s="192">
        <v>5</v>
      </c>
      <c r="N18" s="192">
        <v>4.5</v>
      </c>
      <c r="O18" s="192">
        <v>5</v>
      </c>
      <c r="P18" s="192">
        <v>7.5</v>
      </c>
      <c r="Q18" s="192">
        <v>6</v>
      </c>
      <c r="R18" s="192">
        <v>6</v>
      </c>
      <c r="S18" s="192">
        <v>3.5</v>
      </c>
      <c r="T18" s="192">
        <v>6</v>
      </c>
      <c r="U18" s="192">
        <v>5</v>
      </c>
      <c r="V18" s="192"/>
      <c r="W18" s="192"/>
      <c r="X18" s="192">
        <v>8</v>
      </c>
      <c r="Y18" s="194">
        <v>6</v>
      </c>
      <c r="Z18" s="192">
        <v>5</v>
      </c>
      <c r="AA18" s="192"/>
      <c r="AB18" s="192">
        <v>8</v>
      </c>
      <c r="AC18" s="192">
        <v>7</v>
      </c>
      <c r="AD18" s="192">
        <v>7</v>
      </c>
      <c r="AE18" s="192">
        <v>7.5</v>
      </c>
      <c r="AF18" s="192">
        <v>7</v>
      </c>
      <c r="AG18" s="192">
        <v>6.6</v>
      </c>
      <c r="AH18" s="192">
        <v>7</v>
      </c>
      <c r="AI18" s="192">
        <v>8</v>
      </c>
      <c r="AJ18" s="192"/>
      <c r="AK18" s="192"/>
      <c r="AL18" s="192"/>
      <c r="AM18" s="192">
        <v>6</v>
      </c>
      <c r="AN18" s="192">
        <v>6</v>
      </c>
      <c r="AO18" s="192"/>
      <c r="AP18" s="192"/>
      <c r="AQ18" s="24">
        <f t="shared" si="2"/>
        <v>169.1</v>
      </c>
      <c r="AR18" s="25">
        <f t="shared" si="3"/>
        <v>5.8310344827586205</v>
      </c>
    </row>
    <row r="19" spans="1:44" ht="15.5" x14ac:dyDescent="0.35">
      <c r="A19" s="3">
        <v>18</v>
      </c>
      <c r="B19" s="4" t="str">
        <f>'Data Siswa'!B19</f>
        <v>MUHAMMAD KEVIN LAZUARDI</v>
      </c>
      <c r="C19" s="3" t="str">
        <f>'Data Siswa'!C19</f>
        <v>602</v>
      </c>
      <c r="D19" s="192"/>
      <c r="E19" s="192">
        <v>5</v>
      </c>
      <c r="F19" s="192">
        <v>4.5</v>
      </c>
      <c r="G19" s="192">
        <v>3.5</v>
      </c>
      <c r="H19" s="192">
        <v>5</v>
      </c>
      <c r="I19" s="192">
        <v>4</v>
      </c>
      <c r="J19" s="192">
        <v>6</v>
      </c>
      <c r="K19" s="192"/>
      <c r="L19" s="192">
        <v>3.5</v>
      </c>
      <c r="M19" s="192">
        <v>7.5</v>
      </c>
      <c r="N19" s="192">
        <v>6</v>
      </c>
      <c r="O19" s="192">
        <v>5</v>
      </c>
      <c r="P19" s="192">
        <v>6</v>
      </c>
      <c r="Q19" s="192">
        <v>4</v>
      </c>
      <c r="R19" s="192">
        <v>6</v>
      </c>
      <c r="S19" s="192">
        <v>3</v>
      </c>
      <c r="T19" s="192">
        <v>7</v>
      </c>
      <c r="U19" s="192">
        <v>4</v>
      </c>
      <c r="V19" s="192"/>
      <c r="W19" s="192"/>
      <c r="X19" s="192">
        <v>7</v>
      </c>
      <c r="Y19" s="192">
        <v>7</v>
      </c>
      <c r="Z19" s="192">
        <v>4</v>
      </c>
      <c r="AA19" s="192"/>
      <c r="AB19" s="192">
        <v>6</v>
      </c>
      <c r="AC19" s="192">
        <v>6</v>
      </c>
      <c r="AD19" s="192">
        <v>6</v>
      </c>
      <c r="AE19" s="192">
        <v>7</v>
      </c>
      <c r="AF19" s="192">
        <v>6</v>
      </c>
      <c r="AG19" s="192">
        <v>6.6</v>
      </c>
      <c r="AH19" s="192">
        <v>7</v>
      </c>
      <c r="AI19" s="192">
        <v>8</v>
      </c>
      <c r="AJ19" s="192"/>
      <c r="AK19" s="192"/>
      <c r="AL19" s="192"/>
      <c r="AM19" s="192">
        <v>6</v>
      </c>
      <c r="AN19" s="192">
        <v>6</v>
      </c>
      <c r="AO19" s="192"/>
      <c r="AP19" s="192"/>
      <c r="AQ19" s="24">
        <f t="shared" si="2"/>
        <v>162.6</v>
      </c>
      <c r="AR19" s="25">
        <f t="shared" si="3"/>
        <v>5.6068965517241374</v>
      </c>
    </row>
    <row r="20" spans="1:44" ht="15.5" x14ac:dyDescent="0.35">
      <c r="A20" s="3">
        <v>19</v>
      </c>
      <c r="B20" s="4" t="str">
        <f>'Data Siswa'!B20</f>
        <v>MUHAMMAD SYAHRIL</v>
      </c>
      <c r="C20" s="3" t="str">
        <f>'Data Siswa'!C20</f>
        <v>603</v>
      </c>
      <c r="D20" s="192"/>
      <c r="E20" s="192">
        <v>4</v>
      </c>
      <c r="F20" s="192">
        <v>4.5</v>
      </c>
      <c r="G20" s="192">
        <v>4</v>
      </c>
      <c r="H20" s="192">
        <v>3</v>
      </c>
      <c r="I20" s="192">
        <v>2</v>
      </c>
      <c r="J20" s="192">
        <v>5.5</v>
      </c>
      <c r="K20" s="192"/>
      <c r="L20" s="192">
        <v>3</v>
      </c>
      <c r="M20" s="192">
        <v>4</v>
      </c>
      <c r="N20" s="192">
        <v>4.5</v>
      </c>
      <c r="O20" s="192">
        <v>5</v>
      </c>
      <c r="P20" s="192">
        <v>8</v>
      </c>
      <c r="Q20" s="192">
        <v>5</v>
      </c>
      <c r="R20" s="192">
        <v>6.5</v>
      </c>
      <c r="S20" s="192">
        <v>6</v>
      </c>
      <c r="T20" s="192">
        <v>4</v>
      </c>
      <c r="U20" s="192">
        <v>2</v>
      </c>
      <c r="V20" s="192"/>
      <c r="W20" s="192"/>
      <c r="X20" s="192">
        <v>8</v>
      </c>
      <c r="Y20" s="192">
        <v>7</v>
      </c>
      <c r="Z20" s="192">
        <v>4</v>
      </c>
      <c r="AA20" s="192"/>
      <c r="AB20" s="192">
        <v>7</v>
      </c>
      <c r="AC20" s="192">
        <v>8</v>
      </c>
      <c r="AD20" s="192">
        <v>5</v>
      </c>
      <c r="AE20" s="192">
        <v>7.5</v>
      </c>
      <c r="AF20" s="192">
        <v>6</v>
      </c>
      <c r="AG20" s="192">
        <v>6</v>
      </c>
      <c r="AH20" s="192">
        <v>6.5</v>
      </c>
      <c r="AI20" s="192">
        <v>8</v>
      </c>
      <c r="AJ20" s="192"/>
      <c r="AK20" s="192"/>
      <c r="AL20" s="192"/>
      <c r="AM20" s="192">
        <v>7</v>
      </c>
      <c r="AN20" s="192">
        <v>6</v>
      </c>
      <c r="AO20" s="192"/>
      <c r="AP20" s="192"/>
      <c r="AQ20" s="24">
        <f t="shared" si="2"/>
        <v>157</v>
      </c>
      <c r="AR20" s="25">
        <f t="shared" si="3"/>
        <v>5.4137931034482758</v>
      </c>
    </row>
    <row r="21" spans="1:44" ht="15.5" x14ac:dyDescent="0.35">
      <c r="A21" s="3">
        <v>20</v>
      </c>
      <c r="B21" s="4" t="str">
        <f>'Data Siswa'!B21</f>
        <v>MUHAMMAD WAHID ARIFIANTO</v>
      </c>
      <c r="C21" s="3" t="str">
        <f>'Data Siswa'!C21</f>
        <v>604</v>
      </c>
      <c r="D21" s="192"/>
      <c r="E21" s="192">
        <v>5</v>
      </c>
      <c r="F21" s="192">
        <v>7</v>
      </c>
      <c r="G21" s="192">
        <v>4.5</v>
      </c>
      <c r="H21" s="192">
        <v>4.5</v>
      </c>
      <c r="I21" s="192">
        <v>5</v>
      </c>
      <c r="J21" s="192">
        <v>8</v>
      </c>
      <c r="K21" s="192"/>
      <c r="L21" s="192">
        <v>4</v>
      </c>
      <c r="M21" s="192">
        <v>7.5</v>
      </c>
      <c r="N21" s="192">
        <v>6.5</v>
      </c>
      <c r="O21" s="192">
        <v>5.5</v>
      </c>
      <c r="P21" s="192">
        <v>8</v>
      </c>
      <c r="Q21" s="192">
        <v>7</v>
      </c>
      <c r="R21" s="192">
        <v>6.5</v>
      </c>
      <c r="S21" s="192">
        <v>5</v>
      </c>
      <c r="T21" s="192">
        <v>5</v>
      </c>
      <c r="U21" s="192">
        <v>6</v>
      </c>
      <c r="V21" s="192"/>
      <c r="W21" s="192"/>
      <c r="X21" s="192">
        <v>8</v>
      </c>
      <c r="Y21" s="192">
        <v>8</v>
      </c>
      <c r="Z21" s="192">
        <v>5</v>
      </c>
      <c r="AA21" s="192"/>
      <c r="AB21" s="192">
        <v>7</v>
      </c>
      <c r="AC21" s="192">
        <v>7</v>
      </c>
      <c r="AD21" s="192">
        <v>7</v>
      </c>
      <c r="AE21" s="192">
        <v>7.5</v>
      </c>
      <c r="AF21" s="192">
        <v>7</v>
      </c>
      <c r="AG21" s="192">
        <v>6.1</v>
      </c>
      <c r="AH21" s="192">
        <v>8</v>
      </c>
      <c r="AI21" s="192">
        <v>8</v>
      </c>
      <c r="AJ21" s="192"/>
      <c r="AK21" s="192"/>
      <c r="AL21" s="192"/>
      <c r="AM21" s="192">
        <v>6.5</v>
      </c>
      <c r="AN21" s="192">
        <v>5.5</v>
      </c>
      <c r="AO21" s="192"/>
      <c r="AP21" s="192"/>
      <c r="AQ21" s="24">
        <f t="shared" si="2"/>
        <v>185.6</v>
      </c>
      <c r="AR21" s="25">
        <f t="shared" si="3"/>
        <v>6.3999999999999995</v>
      </c>
    </row>
    <row r="22" spans="1:44" ht="16.5" customHeight="1" x14ac:dyDescent="0.35">
      <c r="A22" s="3">
        <v>21</v>
      </c>
      <c r="B22" s="197" t="str">
        <f>'Data Siswa'!B22</f>
        <v>MUHAMMAD ZAIN HIFZHI MUZAKKY</v>
      </c>
      <c r="C22" s="3" t="str">
        <f>'Data Siswa'!C22</f>
        <v>605</v>
      </c>
      <c r="D22" s="192"/>
      <c r="E22" s="192">
        <v>4</v>
      </c>
      <c r="F22" s="192">
        <v>5</v>
      </c>
      <c r="G22" s="192">
        <v>4</v>
      </c>
      <c r="H22" s="192">
        <v>6.5</v>
      </c>
      <c r="I22" s="192">
        <v>3</v>
      </c>
      <c r="J22" s="192">
        <v>6</v>
      </c>
      <c r="K22" s="192"/>
      <c r="L22" s="192">
        <v>2.5</v>
      </c>
      <c r="M22" s="192">
        <v>7.5</v>
      </c>
      <c r="N22" s="192">
        <v>5</v>
      </c>
      <c r="O22" s="192">
        <v>5</v>
      </c>
      <c r="P22" s="192">
        <v>5</v>
      </c>
      <c r="Q22" s="192">
        <v>4.5</v>
      </c>
      <c r="R22" s="192">
        <v>6.5</v>
      </c>
      <c r="S22" s="192">
        <v>3.5</v>
      </c>
      <c r="T22" s="192">
        <v>6</v>
      </c>
      <c r="U22" s="192">
        <v>4</v>
      </c>
      <c r="V22" s="192"/>
      <c r="W22" s="192"/>
      <c r="X22" s="192">
        <v>7</v>
      </c>
      <c r="Y22" s="192">
        <v>6</v>
      </c>
      <c r="Z22" s="192">
        <v>3</v>
      </c>
      <c r="AA22" s="192"/>
      <c r="AB22" s="192">
        <v>6</v>
      </c>
      <c r="AC22" s="192">
        <v>7</v>
      </c>
      <c r="AD22" s="192">
        <v>8</v>
      </c>
      <c r="AE22" s="192">
        <v>7</v>
      </c>
      <c r="AF22" s="192">
        <v>7</v>
      </c>
      <c r="AG22" s="192">
        <v>6.4</v>
      </c>
      <c r="AH22" s="192">
        <v>6.5</v>
      </c>
      <c r="AI22" s="192">
        <v>8</v>
      </c>
      <c r="AJ22" s="192"/>
      <c r="AK22" s="192"/>
      <c r="AL22" s="192"/>
      <c r="AM22" s="192">
        <v>6.5</v>
      </c>
      <c r="AN22" s="192">
        <v>5.5</v>
      </c>
      <c r="AO22" s="192"/>
      <c r="AP22" s="192"/>
      <c r="AQ22" s="24">
        <f t="shared" si="2"/>
        <v>161.9</v>
      </c>
      <c r="AR22" s="25">
        <f t="shared" si="3"/>
        <v>5.5827586206896553</v>
      </c>
    </row>
    <row r="23" spans="1:44" ht="15.5" x14ac:dyDescent="0.35">
      <c r="A23" s="3">
        <v>22</v>
      </c>
      <c r="B23" s="4" t="str">
        <f>'Data Siswa'!B23</f>
        <v>REHAN AGUSTINO</v>
      </c>
      <c r="C23" s="3" t="str">
        <f>'Data Siswa'!C23</f>
        <v>606</v>
      </c>
      <c r="D23" s="192"/>
      <c r="E23" s="192">
        <v>4</v>
      </c>
      <c r="F23" s="192">
        <v>4.5</v>
      </c>
      <c r="G23" s="192">
        <v>3</v>
      </c>
      <c r="H23" s="192">
        <v>3</v>
      </c>
      <c r="I23" s="192">
        <v>2</v>
      </c>
      <c r="J23" s="192">
        <v>4</v>
      </c>
      <c r="K23" s="192"/>
      <c r="L23" s="192">
        <v>3</v>
      </c>
      <c r="M23" s="192">
        <v>6</v>
      </c>
      <c r="N23" s="192">
        <v>5.5</v>
      </c>
      <c r="O23" s="192">
        <v>5</v>
      </c>
      <c r="P23" s="192">
        <v>4</v>
      </c>
      <c r="Q23" s="192">
        <v>4</v>
      </c>
      <c r="R23" s="192">
        <v>6</v>
      </c>
      <c r="S23" s="192">
        <v>3</v>
      </c>
      <c r="T23" s="192">
        <v>5</v>
      </c>
      <c r="U23" s="192">
        <v>3</v>
      </c>
      <c r="V23" s="192"/>
      <c r="W23" s="192"/>
      <c r="X23" s="192">
        <v>7</v>
      </c>
      <c r="Y23" s="192">
        <v>7</v>
      </c>
      <c r="Z23" s="192">
        <v>4</v>
      </c>
      <c r="AA23" s="192"/>
      <c r="AB23" s="192">
        <v>7</v>
      </c>
      <c r="AC23" s="192">
        <v>7</v>
      </c>
      <c r="AD23" s="192">
        <v>7</v>
      </c>
      <c r="AE23" s="192">
        <v>6</v>
      </c>
      <c r="AF23" s="192">
        <v>6</v>
      </c>
      <c r="AG23" s="192">
        <v>6.5</v>
      </c>
      <c r="AH23" s="192">
        <v>6.5</v>
      </c>
      <c r="AI23" s="192">
        <v>7.5</v>
      </c>
      <c r="AJ23" s="192"/>
      <c r="AK23" s="192"/>
      <c r="AL23" s="192"/>
      <c r="AM23" s="192">
        <v>6</v>
      </c>
      <c r="AN23" s="192">
        <v>5</v>
      </c>
      <c r="AO23" s="192"/>
      <c r="AP23" s="192"/>
      <c r="AQ23" s="24">
        <f t="shared" si="2"/>
        <v>147.5</v>
      </c>
      <c r="AR23" s="25">
        <f t="shared" si="3"/>
        <v>5.0862068965517242</v>
      </c>
    </row>
    <row r="24" spans="1:44" ht="15.5" x14ac:dyDescent="0.35">
      <c r="A24" s="3">
        <v>23</v>
      </c>
      <c r="B24" s="4" t="str">
        <f>'Data Siswa'!B24</f>
        <v>RIDHO ARDHI NUGROHO</v>
      </c>
      <c r="C24" s="3" t="str">
        <f>'Data Siswa'!C24</f>
        <v>607</v>
      </c>
      <c r="D24" s="192"/>
      <c r="E24" s="192">
        <v>6</v>
      </c>
      <c r="F24" s="192">
        <v>4.5</v>
      </c>
      <c r="G24" s="192">
        <v>3</v>
      </c>
      <c r="H24" s="192">
        <v>6</v>
      </c>
      <c r="I24" s="192">
        <v>5</v>
      </c>
      <c r="J24" s="192">
        <v>5</v>
      </c>
      <c r="K24" s="192"/>
      <c r="L24" s="192">
        <v>3</v>
      </c>
      <c r="M24" s="192">
        <v>7.5</v>
      </c>
      <c r="N24" s="192">
        <v>6</v>
      </c>
      <c r="O24" s="192">
        <v>5</v>
      </c>
      <c r="P24" s="192">
        <v>6</v>
      </c>
      <c r="Q24" s="192">
        <v>4.5</v>
      </c>
      <c r="R24" s="192">
        <v>6.5</v>
      </c>
      <c r="S24" s="192">
        <v>3.5</v>
      </c>
      <c r="T24" s="192">
        <v>6</v>
      </c>
      <c r="U24" s="192">
        <v>5</v>
      </c>
      <c r="V24" s="192"/>
      <c r="W24" s="192"/>
      <c r="X24" s="192">
        <v>7</v>
      </c>
      <c r="Y24" s="192">
        <v>7</v>
      </c>
      <c r="Z24" s="192">
        <v>4.5</v>
      </c>
      <c r="AA24" s="192"/>
      <c r="AB24" s="192">
        <v>7</v>
      </c>
      <c r="AC24" s="192">
        <v>6</v>
      </c>
      <c r="AD24" s="192">
        <v>7</v>
      </c>
      <c r="AE24" s="192">
        <v>7.5</v>
      </c>
      <c r="AF24" s="192">
        <v>6</v>
      </c>
      <c r="AG24" s="192">
        <v>6.1</v>
      </c>
      <c r="AH24" s="192">
        <v>7</v>
      </c>
      <c r="AI24" s="192">
        <v>7.8</v>
      </c>
      <c r="AJ24" s="192"/>
      <c r="AK24" s="192"/>
      <c r="AL24" s="192"/>
      <c r="AM24" s="192">
        <v>6</v>
      </c>
      <c r="AN24" s="192">
        <v>5.5</v>
      </c>
      <c r="AO24" s="192"/>
      <c r="AP24" s="192"/>
      <c r="AQ24" s="24">
        <f t="shared" si="2"/>
        <v>166.9</v>
      </c>
      <c r="AR24" s="25">
        <f t="shared" si="3"/>
        <v>5.7551724137931037</v>
      </c>
    </row>
    <row r="25" spans="1:44" ht="15.5" x14ac:dyDescent="0.35">
      <c r="A25" s="3">
        <v>24</v>
      </c>
      <c r="B25" s="4" t="str">
        <f>'Data Siswa'!B25</f>
        <v>RISKI ROMADHAN</v>
      </c>
      <c r="C25" s="3" t="str">
        <f>'Data Siswa'!C25</f>
        <v>608</v>
      </c>
      <c r="D25" s="192"/>
      <c r="E25" s="192">
        <v>6</v>
      </c>
      <c r="F25" s="192">
        <v>5</v>
      </c>
      <c r="G25" s="192">
        <v>3.5</v>
      </c>
      <c r="H25" s="192">
        <v>4</v>
      </c>
      <c r="I25" s="192">
        <v>3.5</v>
      </c>
      <c r="J25" s="192">
        <v>7</v>
      </c>
      <c r="K25" s="192"/>
      <c r="L25" s="192">
        <v>3</v>
      </c>
      <c r="M25" s="192">
        <v>7.5</v>
      </c>
      <c r="N25" s="192">
        <v>5</v>
      </c>
      <c r="O25" s="192">
        <v>5</v>
      </c>
      <c r="P25" s="192">
        <v>6</v>
      </c>
      <c r="Q25" s="192">
        <v>5.5</v>
      </c>
      <c r="R25" s="192">
        <v>6.5</v>
      </c>
      <c r="S25" s="192">
        <v>4.5</v>
      </c>
      <c r="T25" s="192">
        <v>6</v>
      </c>
      <c r="U25" s="192">
        <v>4</v>
      </c>
      <c r="V25" s="192"/>
      <c r="W25" s="192"/>
      <c r="X25" s="192">
        <v>8</v>
      </c>
      <c r="Y25" s="192">
        <v>7</v>
      </c>
      <c r="Z25" s="192">
        <v>4</v>
      </c>
      <c r="AA25" s="192"/>
      <c r="AB25" s="192">
        <v>7</v>
      </c>
      <c r="AC25" s="192">
        <v>6</v>
      </c>
      <c r="AD25" s="192">
        <v>6</v>
      </c>
      <c r="AE25" s="192">
        <v>7</v>
      </c>
      <c r="AF25" s="192">
        <v>6</v>
      </c>
      <c r="AG25" s="192">
        <v>6.2</v>
      </c>
      <c r="AH25" s="192">
        <v>7</v>
      </c>
      <c r="AI25" s="192">
        <v>8</v>
      </c>
      <c r="AJ25" s="192"/>
      <c r="AK25" s="192"/>
      <c r="AL25" s="192"/>
      <c r="AM25" s="192">
        <v>6.5</v>
      </c>
      <c r="AN25" s="192">
        <v>5.5</v>
      </c>
      <c r="AO25" s="192"/>
      <c r="AP25" s="192"/>
      <c r="AQ25" s="24">
        <f t="shared" si="2"/>
        <v>166.2</v>
      </c>
      <c r="AR25" s="25">
        <f t="shared" si="3"/>
        <v>5.7310344827586199</v>
      </c>
    </row>
    <row r="26" spans="1:44" ht="15.5" x14ac:dyDescent="0.35">
      <c r="A26" s="3">
        <v>25</v>
      </c>
      <c r="B26" s="4" t="str">
        <f>'Data Siswa'!B26</f>
        <v>ROFIQ RUSYADI</v>
      </c>
      <c r="C26" s="3" t="str">
        <f>'Data Siswa'!C26</f>
        <v>609</v>
      </c>
      <c r="D26" s="192"/>
      <c r="E26" s="192">
        <v>7</v>
      </c>
      <c r="F26" s="192">
        <v>7.5</v>
      </c>
      <c r="G26" s="192">
        <v>4</v>
      </c>
      <c r="H26" s="192">
        <v>3.5</v>
      </c>
      <c r="I26" s="192">
        <v>4.5</v>
      </c>
      <c r="J26" s="192">
        <v>8</v>
      </c>
      <c r="K26" s="192"/>
      <c r="L26" s="192">
        <v>4</v>
      </c>
      <c r="M26" s="192">
        <v>8</v>
      </c>
      <c r="N26" s="192">
        <v>6</v>
      </c>
      <c r="O26" s="192">
        <v>5</v>
      </c>
      <c r="P26" s="192">
        <v>6.5</v>
      </c>
      <c r="Q26" s="192">
        <v>6.5</v>
      </c>
      <c r="R26" s="192">
        <v>6.5</v>
      </c>
      <c r="S26" s="192">
        <v>4</v>
      </c>
      <c r="T26" s="192">
        <v>7</v>
      </c>
      <c r="U26" s="192">
        <v>6</v>
      </c>
      <c r="V26" s="192"/>
      <c r="W26" s="192"/>
      <c r="X26" s="192">
        <v>7</v>
      </c>
      <c r="Y26" s="192">
        <v>8</v>
      </c>
      <c r="Z26" s="192">
        <v>4</v>
      </c>
      <c r="AA26" s="192"/>
      <c r="AB26" s="192">
        <v>6</v>
      </c>
      <c r="AC26" s="192">
        <v>6</v>
      </c>
      <c r="AD26" s="192">
        <v>7</v>
      </c>
      <c r="AE26" s="192">
        <v>7</v>
      </c>
      <c r="AF26" s="192">
        <v>6</v>
      </c>
      <c r="AG26" s="192">
        <v>6.3</v>
      </c>
      <c r="AH26" s="192">
        <v>6</v>
      </c>
      <c r="AI26" s="192">
        <v>7.8</v>
      </c>
      <c r="AJ26" s="192"/>
      <c r="AK26" s="192"/>
      <c r="AL26" s="192"/>
      <c r="AM26" s="192">
        <v>6</v>
      </c>
      <c r="AN26" s="192">
        <v>5.5</v>
      </c>
      <c r="AO26" s="192"/>
      <c r="AP26" s="192"/>
      <c r="AQ26" s="24">
        <f t="shared" si="2"/>
        <v>176.60000000000002</v>
      </c>
      <c r="AR26" s="25">
        <f t="shared" si="3"/>
        <v>6.0896551724137939</v>
      </c>
    </row>
    <row r="27" spans="1:44" ht="15.5" x14ac:dyDescent="0.35">
      <c r="A27" s="3">
        <v>26</v>
      </c>
      <c r="B27" s="4" t="str">
        <f>'Data Siswa'!B27</f>
        <v>WAHYU ROMADHON</v>
      </c>
      <c r="C27" s="3" t="str">
        <f>'Data Siswa'!C27</f>
        <v>610</v>
      </c>
      <c r="D27" s="192"/>
      <c r="E27" s="192">
        <v>7</v>
      </c>
      <c r="F27" s="192">
        <v>8</v>
      </c>
      <c r="G27" s="192">
        <v>6</v>
      </c>
      <c r="H27" s="192">
        <v>5.5</v>
      </c>
      <c r="I27" s="192">
        <v>4.5</v>
      </c>
      <c r="J27" s="192">
        <v>7.5</v>
      </c>
      <c r="K27" s="192"/>
      <c r="L27" s="192">
        <v>3</v>
      </c>
      <c r="M27" s="192">
        <v>8</v>
      </c>
      <c r="N27" s="192">
        <v>7</v>
      </c>
      <c r="O27" s="192">
        <v>7</v>
      </c>
      <c r="P27" s="192">
        <v>8</v>
      </c>
      <c r="Q27" s="192">
        <v>6</v>
      </c>
      <c r="R27" s="192">
        <v>6</v>
      </c>
      <c r="S27" s="192">
        <v>6.5</v>
      </c>
      <c r="T27" s="192">
        <v>6</v>
      </c>
      <c r="U27" s="192">
        <v>6</v>
      </c>
      <c r="V27" s="192"/>
      <c r="W27" s="192"/>
      <c r="X27" s="192">
        <v>8</v>
      </c>
      <c r="Y27" s="192">
        <v>6</v>
      </c>
      <c r="Z27" s="192">
        <v>5</v>
      </c>
      <c r="AA27" s="192"/>
      <c r="AB27" s="192">
        <v>7</v>
      </c>
      <c r="AC27" s="192">
        <v>7</v>
      </c>
      <c r="AD27" s="192">
        <v>8</v>
      </c>
      <c r="AE27" s="192">
        <v>7.5</v>
      </c>
      <c r="AF27" s="192">
        <v>6</v>
      </c>
      <c r="AG27" s="192">
        <v>6.2</v>
      </c>
      <c r="AH27" s="192">
        <v>8</v>
      </c>
      <c r="AI27" s="192">
        <v>7.5</v>
      </c>
      <c r="AJ27" s="192"/>
      <c r="AK27" s="192"/>
      <c r="AL27" s="192"/>
      <c r="AM27" s="192">
        <v>6</v>
      </c>
      <c r="AN27" s="192">
        <v>5.5</v>
      </c>
      <c r="AO27" s="192"/>
      <c r="AP27" s="192"/>
      <c r="AQ27" s="24">
        <f t="shared" si="2"/>
        <v>189.7</v>
      </c>
      <c r="AR27" s="25">
        <f t="shared" si="3"/>
        <v>6.5413793103448272</v>
      </c>
    </row>
    <row r="28" spans="1:44" ht="15.5" x14ac:dyDescent="0.35">
      <c r="A28" s="3">
        <v>27</v>
      </c>
      <c r="B28" s="4" t="str">
        <f>'Data Siswa'!B28</f>
        <v>WHILDAN PRADANA SETIAWAN</v>
      </c>
      <c r="C28" s="3" t="str">
        <f>'Data Siswa'!C28</f>
        <v>611</v>
      </c>
      <c r="D28" s="192"/>
      <c r="E28" s="192">
        <v>6</v>
      </c>
      <c r="F28" s="192">
        <v>4.5</v>
      </c>
      <c r="G28" s="192">
        <v>4</v>
      </c>
      <c r="H28" s="192">
        <v>4.5</v>
      </c>
      <c r="I28" s="192">
        <v>4</v>
      </c>
      <c r="J28" s="192">
        <v>4</v>
      </c>
      <c r="K28" s="192"/>
      <c r="L28" s="192">
        <v>4</v>
      </c>
      <c r="M28" s="192">
        <v>7.5</v>
      </c>
      <c r="N28" s="192">
        <v>5</v>
      </c>
      <c r="O28" s="192">
        <v>5</v>
      </c>
      <c r="P28" s="192">
        <v>4.5</v>
      </c>
      <c r="Q28" s="192">
        <v>4.5</v>
      </c>
      <c r="R28" s="192">
        <v>6.5</v>
      </c>
      <c r="S28" s="192">
        <v>4</v>
      </c>
      <c r="T28" s="192">
        <v>5</v>
      </c>
      <c r="U28" s="192">
        <v>5</v>
      </c>
      <c r="V28" s="192"/>
      <c r="W28" s="192"/>
      <c r="X28" s="192">
        <v>7</v>
      </c>
      <c r="Y28" s="192">
        <v>7</v>
      </c>
      <c r="Z28" s="192">
        <v>3.5</v>
      </c>
      <c r="AA28" s="192"/>
      <c r="AB28" s="192">
        <v>7</v>
      </c>
      <c r="AC28" s="192">
        <v>8</v>
      </c>
      <c r="AD28" s="192">
        <v>7</v>
      </c>
      <c r="AE28" s="192">
        <v>7</v>
      </c>
      <c r="AF28" s="192">
        <v>7</v>
      </c>
      <c r="AG28" s="192">
        <v>6</v>
      </c>
      <c r="AH28" s="192">
        <v>7.5</v>
      </c>
      <c r="AI28" s="192">
        <v>7.8</v>
      </c>
      <c r="AJ28" s="192"/>
      <c r="AK28" s="192"/>
      <c r="AL28" s="192"/>
      <c r="AM28" s="192">
        <v>7</v>
      </c>
      <c r="AN28" s="192">
        <v>6</v>
      </c>
      <c r="AO28" s="192"/>
      <c r="AP28" s="192"/>
      <c r="AQ28" s="24">
        <f t="shared" si="2"/>
        <v>165.8</v>
      </c>
      <c r="AR28" s="25">
        <f t="shared" si="3"/>
        <v>5.7172413793103454</v>
      </c>
    </row>
    <row r="29" spans="1:44" ht="15.5" x14ac:dyDescent="0.35">
      <c r="A29" s="3">
        <v>28</v>
      </c>
      <c r="B29" s="4" t="str">
        <f>'Data Siswa'!B29</f>
        <v>WILDAN AULIA DANI</v>
      </c>
      <c r="C29" s="3" t="str">
        <f>'Data Siswa'!C29</f>
        <v>612</v>
      </c>
      <c r="D29" s="192"/>
      <c r="E29" s="192">
        <v>6</v>
      </c>
      <c r="F29" s="192">
        <v>4.5</v>
      </c>
      <c r="G29" s="192">
        <v>4.5</v>
      </c>
      <c r="H29" s="192">
        <v>6</v>
      </c>
      <c r="I29" s="192">
        <v>7</v>
      </c>
      <c r="J29" s="192">
        <v>5</v>
      </c>
      <c r="K29" s="192"/>
      <c r="L29" s="192">
        <v>5.5</v>
      </c>
      <c r="M29" s="192">
        <v>8</v>
      </c>
      <c r="N29" s="192">
        <v>7</v>
      </c>
      <c r="O29" s="192">
        <v>6</v>
      </c>
      <c r="P29" s="192">
        <v>7.5</v>
      </c>
      <c r="Q29" s="192">
        <v>6</v>
      </c>
      <c r="R29" s="192">
        <v>6.5</v>
      </c>
      <c r="S29" s="192">
        <v>4</v>
      </c>
      <c r="T29" s="192">
        <v>8</v>
      </c>
      <c r="U29" s="192">
        <v>6.5</v>
      </c>
      <c r="V29" s="192"/>
      <c r="W29" s="192"/>
      <c r="X29" s="192">
        <v>7</v>
      </c>
      <c r="Y29" s="192">
        <v>7</v>
      </c>
      <c r="Z29" s="192">
        <v>5.5</v>
      </c>
      <c r="AA29" s="192"/>
      <c r="AB29" s="192">
        <v>6</v>
      </c>
      <c r="AC29" s="192">
        <v>6</v>
      </c>
      <c r="AD29" s="192">
        <v>6</v>
      </c>
      <c r="AE29" s="192">
        <v>7</v>
      </c>
      <c r="AF29" s="192">
        <v>6</v>
      </c>
      <c r="AG29" s="192">
        <v>6</v>
      </c>
      <c r="AH29" s="192">
        <v>7</v>
      </c>
      <c r="AI29" s="192">
        <v>8</v>
      </c>
      <c r="AJ29" s="192"/>
      <c r="AK29" s="192"/>
      <c r="AL29" s="192"/>
      <c r="AM29" s="192">
        <v>6.5</v>
      </c>
      <c r="AN29" s="192">
        <v>6</v>
      </c>
      <c r="AO29" s="192"/>
      <c r="AP29" s="192"/>
      <c r="AQ29" s="24">
        <f t="shared" ref="AQ29:AQ41" si="4">SUM(D29:AP29)</f>
        <v>182</v>
      </c>
      <c r="AR29" s="25">
        <f t="shared" si="1"/>
        <v>6.2758620689655169</v>
      </c>
    </row>
    <row r="30" spans="1:44" ht="15.5" x14ac:dyDescent="0.35">
      <c r="A30" s="3">
        <v>29</v>
      </c>
      <c r="B30" s="4">
        <f>'Data Siswa'!B30</f>
        <v>0</v>
      </c>
      <c r="C30" s="3">
        <f>'Data Siswa'!C30</f>
        <v>0</v>
      </c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4">
        <f t="shared" si="4"/>
        <v>0</v>
      </c>
      <c r="AR30" s="25" t="e">
        <f t="shared" si="1"/>
        <v>#DIV/0!</v>
      </c>
    </row>
    <row r="31" spans="1:44" ht="15.5" x14ac:dyDescent="0.35">
      <c r="A31" s="3">
        <v>30</v>
      </c>
      <c r="B31" s="4">
        <f>'Data Siswa'!B31</f>
        <v>0</v>
      </c>
      <c r="C31" s="3">
        <f>'Data Siswa'!C31</f>
        <v>0</v>
      </c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4">
        <f t="shared" si="4"/>
        <v>0</v>
      </c>
      <c r="AR31" s="25" t="e">
        <f t="shared" si="1"/>
        <v>#DIV/0!</v>
      </c>
    </row>
    <row r="32" spans="1:44" ht="15.5" x14ac:dyDescent="0.35">
      <c r="A32" s="3">
        <v>31</v>
      </c>
      <c r="B32" s="4">
        <f>'Data Siswa'!B32</f>
        <v>0</v>
      </c>
      <c r="C32" s="3">
        <f>'Data Siswa'!C32</f>
        <v>0</v>
      </c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4">
        <f t="shared" si="4"/>
        <v>0</v>
      </c>
      <c r="AR32" s="25" t="e">
        <f t="shared" si="1"/>
        <v>#DIV/0!</v>
      </c>
    </row>
    <row r="33" spans="1:44" ht="15.5" x14ac:dyDescent="0.35">
      <c r="A33" s="3">
        <v>32</v>
      </c>
      <c r="B33" s="4">
        <f>'Data Siswa'!B33</f>
        <v>0</v>
      </c>
      <c r="C33" s="3">
        <f>'Data Siswa'!C33</f>
        <v>0</v>
      </c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4">
        <f t="shared" si="4"/>
        <v>0</v>
      </c>
      <c r="AR33" s="25" t="e">
        <f t="shared" si="1"/>
        <v>#DIV/0!</v>
      </c>
    </row>
    <row r="34" spans="1:44" ht="15.5" x14ac:dyDescent="0.35">
      <c r="A34" s="3">
        <v>33</v>
      </c>
      <c r="B34" s="4">
        <f>'Data Siswa'!B34</f>
        <v>0</v>
      </c>
      <c r="C34" s="3">
        <f>'Data Siswa'!C34</f>
        <v>0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4">
        <f t="shared" si="4"/>
        <v>0</v>
      </c>
      <c r="AR34" s="25" t="e">
        <f t="shared" si="1"/>
        <v>#DIV/0!</v>
      </c>
    </row>
    <row r="35" spans="1:44" ht="15.5" x14ac:dyDescent="0.35">
      <c r="A35" s="3">
        <v>34</v>
      </c>
      <c r="B35" s="4">
        <f>'Data Siswa'!B35</f>
        <v>0</v>
      </c>
      <c r="C35" s="3">
        <f>'Data Siswa'!C35</f>
        <v>0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4">
        <f t="shared" si="4"/>
        <v>0</v>
      </c>
      <c r="AR35" s="25" t="e">
        <f t="shared" si="1"/>
        <v>#DIV/0!</v>
      </c>
    </row>
    <row r="36" spans="1:44" ht="15.5" x14ac:dyDescent="0.35">
      <c r="A36" s="3">
        <v>35</v>
      </c>
      <c r="B36" s="4">
        <f>'Data Siswa'!B36</f>
        <v>0</v>
      </c>
      <c r="C36" s="3">
        <f>'Data Siswa'!C36</f>
        <v>0</v>
      </c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4">
        <f t="shared" si="4"/>
        <v>0</v>
      </c>
      <c r="AR36" s="25" t="e">
        <f t="shared" si="1"/>
        <v>#DIV/0!</v>
      </c>
    </row>
    <row r="37" spans="1:44" ht="15.5" x14ac:dyDescent="0.35">
      <c r="A37" s="3">
        <v>36</v>
      </c>
      <c r="B37" s="4">
        <f>'Data Siswa'!B37</f>
        <v>0</v>
      </c>
      <c r="C37" s="3">
        <f>'Data Siswa'!C37</f>
        <v>0</v>
      </c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4">
        <f t="shared" si="4"/>
        <v>0</v>
      </c>
      <c r="AR37" s="25" t="e">
        <f t="shared" si="1"/>
        <v>#DIV/0!</v>
      </c>
    </row>
    <row r="38" spans="1:44" ht="15.5" x14ac:dyDescent="0.35">
      <c r="A38" s="3">
        <v>37</v>
      </c>
      <c r="B38" s="4">
        <f>'Data Siswa'!B38</f>
        <v>0</v>
      </c>
      <c r="C38" s="3">
        <f>'Data Siswa'!C38</f>
        <v>0</v>
      </c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4">
        <f t="shared" si="4"/>
        <v>0</v>
      </c>
      <c r="AR38" s="25" t="e">
        <f t="shared" si="1"/>
        <v>#DIV/0!</v>
      </c>
    </row>
    <row r="39" spans="1:44" ht="15.5" x14ac:dyDescent="0.35">
      <c r="A39" s="3">
        <v>38</v>
      </c>
      <c r="B39" s="4">
        <f>'Data Siswa'!B39</f>
        <v>0</v>
      </c>
      <c r="C39" s="3">
        <f>'Data Siswa'!C39</f>
        <v>0</v>
      </c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4">
        <f t="shared" si="4"/>
        <v>0</v>
      </c>
      <c r="AR39" s="25" t="e">
        <f t="shared" si="1"/>
        <v>#DIV/0!</v>
      </c>
    </row>
    <row r="40" spans="1:44" ht="15.5" x14ac:dyDescent="0.35">
      <c r="A40" s="3">
        <v>39</v>
      </c>
      <c r="B40" s="4">
        <f>'Data Siswa'!B40</f>
        <v>0</v>
      </c>
      <c r="C40" s="3">
        <f>'Data Siswa'!C40</f>
        <v>0</v>
      </c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4">
        <f t="shared" si="4"/>
        <v>0</v>
      </c>
      <c r="AR40" s="25" t="e">
        <f t="shared" si="1"/>
        <v>#DIV/0!</v>
      </c>
    </row>
    <row r="41" spans="1:44" ht="15.5" x14ac:dyDescent="0.35">
      <c r="A41" s="3">
        <v>40</v>
      </c>
      <c r="B41" s="4">
        <f>'Data Siswa'!B41</f>
        <v>0</v>
      </c>
      <c r="C41" s="3">
        <f>'Data Siswa'!C41</f>
        <v>0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4">
        <f t="shared" si="4"/>
        <v>0</v>
      </c>
      <c r="AR41" s="25" t="e">
        <f t="shared" si="1"/>
        <v>#DIV/0!</v>
      </c>
    </row>
  </sheetData>
  <sheetProtection selectLockedCells="1"/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I44"/>
  <sheetViews>
    <sheetView topLeftCell="A5" zoomScale="90" zoomScaleNormal="90" workbookViewId="0">
      <selection activeCell="A4" sqref="A4:AE43"/>
    </sheetView>
  </sheetViews>
  <sheetFormatPr defaultRowHeight="14.5" x14ac:dyDescent="0.35"/>
  <cols>
    <col min="1" max="1" width="6.54296875" customWidth="1"/>
    <col min="2" max="2" width="32.453125" customWidth="1"/>
    <col min="3" max="3" width="5.90625" bestFit="1" customWidth="1"/>
    <col min="4" max="5" width="4.1796875" bestFit="1" customWidth="1"/>
    <col min="6" max="6" width="5.1796875" bestFit="1" customWidth="1"/>
    <col min="7" max="9" width="4.1796875" bestFit="1" customWidth="1"/>
    <col min="10" max="10" width="4.90625" customWidth="1"/>
    <col min="11" max="13" width="4" bestFit="1" customWidth="1"/>
    <col min="14" max="15" width="4" customWidth="1"/>
    <col min="16" max="20" width="4.1796875" bestFit="1" customWidth="1"/>
    <col min="21" max="21" width="4.1796875" customWidth="1"/>
    <col min="22" max="25" width="4.36328125" bestFit="1" customWidth="1"/>
    <col min="26" max="26" width="6.453125" bestFit="1" customWidth="1"/>
    <col min="27" max="27" width="8.1796875" bestFit="1" customWidth="1"/>
    <col min="28" max="28" width="2.81640625" customWidth="1"/>
    <col min="29" max="29" width="8.81640625" customWidth="1"/>
    <col min="30" max="30" width="6.54296875" customWidth="1"/>
    <col min="31" max="31" width="7.6328125" customWidth="1"/>
    <col min="32" max="32" width="11.453125" style="10" customWidth="1"/>
  </cols>
  <sheetData>
    <row r="1" spans="1:35" ht="14.4" customHeight="1" x14ac:dyDescent="0.35">
      <c r="A1" s="216" t="s">
        <v>194</v>
      </c>
      <c r="B1" s="217"/>
      <c r="C1" s="218"/>
      <c r="D1" s="219" t="s">
        <v>195</v>
      </c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  <c r="S1" s="220"/>
      <c r="T1" s="220"/>
      <c r="U1" s="220"/>
      <c r="V1" s="220"/>
      <c r="W1" s="220"/>
      <c r="X1" s="220"/>
      <c r="Y1" s="220"/>
      <c r="Z1" s="220"/>
      <c r="AA1" s="221"/>
      <c r="AB1" s="228"/>
      <c r="AC1" s="230" t="s">
        <v>193</v>
      </c>
      <c r="AD1" s="231"/>
      <c r="AE1" s="232"/>
      <c r="AF1" s="82" t="s">
        <v>188</v>
      </c>
    </row>
    <row r="2" spans="1:35" ht="19.5" customHeight="1" x14ac:dyDescent="0.35">
      <c r="A2" s="223" t="s">
        <v>86</v>
      </c>
      <c r="B2" s="215" t="s">
        <v>56</v>
      </c>
      <c r="C2" s="223" t="s">
        <v>55</v>
      </c>
      <c r="D2" s="215" t="s">
        <v>93</v>
      </c>
      <c r="E2" s="215"/>
      <c r="F2" s="215"/>
      <c r="G2" s="215"/>
      <c r="H2" s="215"/>
      <c r="I2" s="215"/>
      <c r="J2" s="212" t="s">
        <v>94</v>
      </c>
      <c r="K2" s="213"/>
      <c r="L2" s="213"/>
      <c r="M2" s="213"/>
      <c r="N2" s="213"/>
      <c r="O2" s="214"/>
      <c r="P2" s="212" t="s">
        <v>95</v>
      </c>
      <c r="Q2" s="213"/>
      <c r="R2" s="213"/>
      <c r="S2" s="213"/>
      <c r="T2" s="213"/>
      <c r="U2" s="214"/>
      <c r="V2" s="215" t="s">
        <v>155</v>
      </c>
      <c r="W2" s="215"/>
      <c r="X2" s="215"/>
      <c r="Y2" s="215"/>
      <c r="Z2" s="215" t="s">
        <v>28</v>
      </c>
      <c r="AA2" s="222" t="s">
        <v>113</v>
      </c>
      <c r="AB2" s="229"/>
      <c r="AC2" s="233" t="s">
        <v>43</v>
      </c>
      <c r="AD2" s="233" t="s">
        <v>113</v>
      </c>
      <c r="AE2" s="233" t="s">
        <v>102</v>
      </c>
      <c r="AF2" s="227" t="s">
        <v>197</v>
      </c>
    </row>
    <row r="3" spans="1:35" ht="84.9" customHeight="1" x14ac:dyDescent="0.35">
      <c r="A3" s="223"/>
      <c r="B3" s="215"/>
      <c r="C3" s="223"/>
      <c r="D3" s="26" t="s">
        <v>91</v>
      </c>
      <c r="E3" s="26" t="s">
        <v>64</v>
      </c>
      <c r="F3" s="26" t="s">
        <v>65</v>
      </c>
      <c r="G3" s="26" t="s">
        <v>18</v>
      </c>
      <c r="H3" s="26" t="s">
        <v>19</v>
      </c>
      <c r="I3" s="26" t="s">
        <v>92</v>
      </c>
      <c r="J3" s="27" t="s">
        <v>99</v>
      </c>
      <c r="K3" s="27" t="s">
        <v>100</v>
      </c>
      <c r="L3" s="27" t="s">
        <v>70</v>
      </c>
      <c r="M3" s="96" t="s">
        <v>287</v>
      </c>
      <c r="N3" s="27" t="s">
        <v>288</v>
      </c>
      <c r="O3" s="27" t="s">
        <v>101</v>
      </c>
      <c r="P3" s="26" t="s">
        <v>203</v>
      </c>
      <c r="Q3" s="26" t="s">
        <v>289</v>
      </c>
      <c r="R3" s="26" t="s">
        <v>97</v>
      </c>
      <c r="S3" s="26" t="s">
        <v>118</v>
      </c>
      <c r="T3" s="97" t="s">
        <v>204</v>
      </c>
      <c r="U3" s="26" t="s">
        <v>98</v>
      </c>
      <c r="V3" s="26" t="s">
        <v>22</v>
      </c>
      <c r="W3" s="26" t="s">
        <v>23</v>
      </c>
      <c r="X3" s="26" t="s">
        <v>25</v>
      </c>
      <c r="Y3" s="26" t="s">
        <v>26</v>
      </c>
      <c r="Z3" s="215"/>
      <c r="AA3" s="222"/>
      <c r="AB3" s="229"/>
      <c r="AC3" s="234"/>
      <c r="AD3" s="234"/>
      <c r="AE3" s="234"/>
      <c r="AF3" s="227"/>
    </row>
    <row r="4" spans="1:35" ht="15.5" x14ac:dyDescent="0.35">
      <c r="A4" s="3">
        <f>'Data Siswa'!A2</f>
        <v>1</v>
      </c>
      <c r="B4" s="29" t="str">
        <f>'Data Siswa'!B2</f>
        <v>AFIF FADHILAH</v>
      </c>
      <c r="C4" s="3" t="str">
        <f>'Data Siswa'!C2</f>
        <v>585</v>
      </c>
      <c r="D4" s="23">
        <v>7</v>
      </c>
      <c r="E4" s="23">
        <v>6.5</v>
      </c>
      <c r="F4" s="23">
        <v>6</v>
      </c>
      <c r="G4" s="23">
        <v>6.5</v>
      </c>
      <c r="H4" s="23">
        <v>6</v>
      </c>
      <c r="I4" s="23">
        <v>7</v>
      </c>
      <c r="J4" s="192">
        <v>6</v>
      </c>
      <c r="K4" s="192">
        <v>5</v>
      </c>
      <c r="L4" s="192">
        <v>6</v>
      </c>
      <c r="M4" s="23"/>
      <c r="N4" s="23"/>
      <c r="O4" s="192">
        <v>6</v>
      </c>
      <c r="P4" s="23">
        <v>7</v>
      </c>
      <c r="Q4" s="23">
        <v>5</v>
      </c>
      <c r="R4" s="23"/>
      <c r="S4" s="23">
        <v>3</v>
      </c>
      <c r="T4" s="23">
        <v>2</v>
      </c>
      <c r="U4" s="23">
        <v>2</v>
      </c>
      <c r="V4" s="23"/>
      <c r="W4" s="23"/>
      <c r="X4" s="23"/>
      <c r="Y4" s="23"/>
      <c r="Z4" s="23">
        <f t="shared" ref="Z4:Z43" si="0">SUM(J4:Y4)</f>
        <v>42</v>
      </c>
      <c r="AA4" s="23">
        <f>Z4/$AG$7</f>
        <v>4.2</v>
      </c>
      <c r="AB4" s="83"/>
      <c r="AC4" s="23">
        <f>Z4+'Nilai Tahriri'!AQ2</f>
        <v>228.1</v>
      </c>
      <c r="AD4" s="23">
        <f>(AA4+'Nilai Tahriri'!AR2)/2</f>
        <v>5.3086206896551724</v>
      </c>
      <c r="AE4" s="28">
        <f t="shared" ref="AE4:AE43" si="1">RANK(AC4,$AC$4:$AC$43)</f>
        <v>6</v>
      </c>
      <c r="AF4" s="81" t="str">
        <f>IF(AD4&lt;4,"غيرمنقول",IF(AND(AD4&gt;=4,AD4&lt;6),"منقول مؤقت",IF(AD4&gt;=6,"منقول")))</f>
        <v>منقول مؤقت</v>
      </c>
      <c r="AG4" s="224" t="s">
        <v>290</v>
      </c>
      <c r="AH4" s="224"/>
      <c r="AI4" s="224"/>
    </row>
    <row r="5" spans="1:35" ht="15.5" x14ac:dyDescent="0.35">
      <c r="A5" s="3">
        <f>'Data Siswa'!A3</f>
        <v>2</v>
      </c>
      <c r="B5" s="30" t="str">
        <f>'Data Siswa'!B3</f>
        <v>AHMAD FAUZAN</v>
      </c>
      <c r="C5" s="3" t="str">
        <f>'Data Siswa'!C3</f>
        <v>586</v>
      </c>
      <c r="D5" s="23">
        <v>7</v>
      </c>
      <c r="E5" s="23">
        <v>7</v>
      </c>
      <c r="F5" s="23">
        <v>7</v>
      </c>
      <c r="G5" s="23">
        <v>7</v>
      </c>
      <c r="H5" s="23">
        <v>7</v>
      </c>
      <c r="I5" s="23">
        <v>6.5</v>
      </c>
      <c r="J5" s="192">
        <v>6</v>
      </c>
      <c r="K5" s="192">
        <v>6</v>
      </c>
      <c r="L5" s="192">
        <v>6</v>
      </c>
      <c r="M5" s="23"/>
      <c r="N5" s="23"/>
      <c r="O5" s="192">
        <v>5</v>
      </c>
      <c r="P5" s="23">
        <v>7</v>
      </c>
      <c r="Q5" s="23">
        <v>6</v>
      </c>
      <c r="R5" s="23"/>
      <c r="S5" s="23">
        <v>6</v>
      </c>
      <c r="T5" s="23">
        <v>7</v>
      </c>
      <c r="U5" s="23">
        <v>7</v>
      </c>
      <c r="V5" s="23"/>
      <c r="W5" s="23"/>
      <c r="X5" s="23"/>
      <c r="Y5" s="23"/>
      <c r="Z5" s="23">
        <f t="shared" si="0"/>
        <v>56</v>
      </c>
      <c r="AA5" s="23">
        <f t="shared" ref="AA5:AA43" si="2">Z5/$AG$7</f>
        <v>5.6</v>
      </c>
      <c r="AB5" s="83"/>
      <c r="AC5" s="23">
        <f>Z5+'Nilai Tahriri'!AQ3</f>
        <v>233.9</v>
      </c>
      <c r="AD5" s="23">
        <f>(AA5+'Nilai Tahriri'!AR3)/2</f>
        <v>5.8672413793103448</v>
      </c>
      <c r="AE5" s="28">
        <f t="shared" si="1"/>
        <v>4</v>
      </c>
      <c r="AF5" s="81" t="str">
        <f t="shared" ref="AF5:AF43" si="3">IF(AD5&lt;4,"غيرمنقول",IF(AND(AD5&gt;=4,AD5&lt;6),"منقول مؤقت",IF(AD5&gt;=6,"منقول")))</f>
        <v>منقول مؤقت</v>
      </c>
      <c r="AG5" s="224" t="s">
        <v>291</v>
      </c>
      <c r="AH5" s="224"/>
      <c r="AI5" s="224"/>
    </row>
    <row r="6" spans="1:35" ht="15.5" x14ac:dyDescent="0.35">
      <c r="A6" s="3">
        <f>'Data Siswa'!A4</f>
        <v>3</v>
      </c>
      <c r="B6" s="29" t="str">
        <f>'Data Siswa'!B4</f>
        <v>ANDY SETIAWAN</v>
      </c>
      <c r="C6" s="3" t="str">
        <f>'Data Siswa'!C4</f>
        <v>587</v>
      </c>
      <c r="D6" s="23">
        <v>6</v>
      </c>
      <c r="E6" s="23">
        <v>6.5</v>
      </c>
      <c r="F6" s="23">
        <v>6</v>
      </c>
      <c r="G6" s="23">
        <v>6</v>
      </c>
      <c r="H6" s="23">
        <v>6</v>
      </c>
      <c r="I6" s="23">
        <v>6</v>
      </c>
      <c r="J6" s="192">
        <v>7</v>
      </c>
      <c r="K6" s="192">
        <v>5</v>
      </c>
      <c r="L6" s="192">
        <v>7</v>
      </c>
      <c r="M6" s="23"/>
      <c r="N6" s="23"/>
      <c r="O6" s="192">
        <v>5</v>
      </c>
      <c r="P6" s="23">
        <v>8</v>
      </c>
      <c r="Q6" s="23">
        <v>4</v>
      </c>
      <c r="R6" s="23"/>
      <c r="S6" s="23">
        <v>4</v>
      </c>
      <c r="T6" s="23">
        <v>3</v>
      </c>
      <c r="U6" s="23">
        <v>6</v>
      </c>
      <c r="V6" s="23"/>
      <c r="W6" s="23"/>
      <c r="X6" s="23"/>
      <c r="Y6" s="23"/>
      <c r="Z6" s="23">
        <f t="shared" si="0"/>
        <v>49</v>
      </c>
      <c r="AA6" s="23">
        <f t="shared" si="2"/>
        <v>4.9000000000000004</v>
      </c>
      <c r="AB6" s="83"/>
      <c r="AC6" s="23">
        <f>Z6+'Nilai Tahriri'!AQ4</f>
        <v>217.20000000000002</v>
      </c>
      <c r="AD6" s="23">
        <f>(AA6+'Nilai Tahriri'!AR4)/2</f>
        <v>5.3500000000000005</v>
      </c>
      <c r="AE6" s="28">
        <f t="shared" si="1"/>
        <v>13</v>
      </c>
      <c r="AF6" s="81" t="str">
        <f t="shared" si="3"/>
        <v>منقول مؤقت</v>
      </c>
      <c r="AG6" s="225" t="s">
        <v>292</v>
      </c>
      <c r="AH6" s="225"/>
      <c r="AI6" s="225"/>
    </row>
    <row r="7" spans="1:35" ht="15.5" x14ac:dyDescent="0.35">
      <c r="A7" s="3">
        <f>'Data Siswa'!A5</f>
        <v>4</v>
      </c>
      <c r="B7" s="29" t="str">
        <f>'Data Siswa'!B5</f>
        <v>ARDI NUR YAHYA</v>
      </c>
      <c r="C7" s="3" t="str">
        <f>'Data Siswa'!C5</f>
        <v>588</v>
      </c>
      <c r="D7" s="23">
        <v>6</v>
      </c>
      <c r="E7" s="23">
        <v>6</v>
      </c>
      <c r="F7" s="23">
        <v>6</v>
      </c>
      <c r="G7" s="23">
        <v>6</v>
      </c>
      <c r="H7" s="23">
        <v>6</v>
      </c>
      <c r="I7" s="23">
        <v>6</v>
      </c>
      <c r="J7" s="192">
        <v>6</v>
      </c>
      <c r="K7" s="192">
        <v>5</v>
      </c>
      <c r="L7" s="192">
        <v>6</v>
      </c>
      <c r="M7" s="23"/>
      <c r="N7" s="23"/>
      <c r="O7" s="192">
        <v>5</v>
      </c>
      <c r="P7" s="23">
        <v>8</v>
      </c>
      <c r="Q7" s="23">
        <v>3</v>
      </c>
      <c r="R7" s="23"/>
      <c r="S7" s="23">
        <v>3</v>
      </c>
      <c r="T7" s="23">
        <v>2</v>
      </c>
      <c r="U7" s="23">
        <v>6</v>
      </c>
      <c r="V7" s="23"/>
      <c r="W7" s="23"/>
      <c r="X7" s="23"/>
      <c r="Y7" s="23"/>
      <c r="Z7" s="23">
        <f t="shared" si="0"/>
        <v>44</v>
      </c>
      <c r="AA7" s="23">
        <f t="shared" si="2"/>
        <v>4.4000000000000004</v>
      </c>
      <c r="AB7" s="83"/>
      <c r="AC7" s="23">
        <f>Z7+'Nilai Tahriri'!AQ5</f>
        <v>210.60000000000002</v>
      </c>
      <c r="AD7" s="23">
        <f>(AA7+'Nilai Tahriri'!AR5)/2</f>
        <v>5.0724137931034488</v>
      </c>
      <c r="AE7" s="28">
        <f t="shared" si="1"/>
        <v>19</v>
      </c>
      <c r="AF7" s="81" t="str">
        <f t="shared" si="3"/>
        <v>منقول مؤقت</v>
      </c>
      <c r="AG7" s="226">
        <v>10</v>
      </c>
      <c r="AH7" s="226"/>
      <c r="AI7" s="226"/>
    </row>
    <row r="8" spans="1:35" ht="15.5" x14ac:dyDescent="0.35">
      <c r="A8" s="3">
        <f>'Data Siswa'!A6</f>
        <v>5</v>
      </c>
      <c r="B8" s="29" t="str">
        <f>'Data Siswa'!B6</f>
        <v>ARIESETIADI MUDZAKIR MANAF</v>
      </c>
      <c r="C8" s="3" t="str">
        <f>'Data Siswa'!C6</f>
        <v>589</v>
      </c>
      <c r="D8" s="23">
        <v>7</v>
      </c>
      <c r="E8" s="23">
        <v>7</v>
      </c>
      <c r="F8" s="23">
        <v>6.5</v>
      </c>
      <c r="G8" s="23">
        <v>7</v>
      </c>
      <c r="H8" s="23">
        <v>7</v>
      </c>
      <c r="I8" s="23">
        <v>6.5</v>
      </c>
      <c r="J8" s="192">
        <v>6</v>
      </c>
      <c r="K8" s="192">
        <v>6</v>
      </c>
      <c r="L8" s="192">
        <v>6</v>
      </c>
      <c r="M8" s="23"/>
      <c r="N8" s="23"/>
      <c r="O8" s="192">
        <v>7</v>
      </c>
      <c r="P8" s="23">
        <v>7</v>
      </c>
      <c r="Q8" s="23">
        <v>6</v>
      </c>
      <c r="R8" s="23"/>
      <c r="S8" s="23">
        <v>4</v>
      </c>
      <c r="T8" s="23">
        <v>2</v>
      </c>
      <c r="U8" s="23">
        <v>6</v>
      </c>
      <c r="V8" s="23"/>
      <c r="W8" s="23"/>
      <c r="X8" s="23"/>
      <c r="Y8" s="23"/>
      <c r="Z8" s="23">
        <f t="shared" si="0"/>
        <v>50</v>
      </c>
      <c r="AA8" s="23">
        <f t="shared" si="2"/>
        <v>5</v>
      </c>
      <c r="AB8" s="83"/>
      <c r="AC8" s="23">
        <f>Z8+'Nilai Tahriri'!AQ6</f>
        <v>212</v>
      </c>
      <c r="AD8" s="23">
        <f>(AA8+'Nilai Tahriri'!AR6)/2</f>
        <v>5.2931034482758621</v>
      </c>
      <c r="AE8" s="28">
        <f t="shared" si="1"/>
        <v>18</v>
      </c>
      <c r="AF8" s="81" t="str">
        <f t="shared" si="3"/>
        <v>منقول مؤقت</v>
      </c>
      <c r="AG8" s="226"/>
      <c r="AH8" s="226"/>
      <c r="AI8" s="226"/>
    </row>
    <row r="9" spans="1:35" ht="15.5" x14ac:dyDescent="0.35">
      <c r="A9" s="3">
        <f>'Data Siswa'!A7</f>
        <v>6</v>
      </c>
      <c r="B9" s="29" t="str">
        <f>'Data Siswa'!B7</f>
        <v>AZIZUL LATHIF</v>
      </c>
      <c r="C9" s="3" t="str">
        <f>'Data Siswa'!C7</f>
        <v>590</v>
      </c>
      <c r="D9" s="23">
        <v>6.5</v>
      </c>
      <c r="E9" s="23">
        <v>6.5</v>
      </c>
      <c r="F9" s="23">
        <v>6.5</v>
      </c>
      <c r="G9" s="23">
        <v>7</v>
      </c>
      <c r="H9" s="23">
        <v>7</v>
      </c>
      <c r="I9" s="23">
        <v>6.5</v>
      </c>
      <c r="J9" s="192">
        <v>6</v>
      </c>
      <c r="K9" s="192">
        <v>5</v>
      </c>
      <c r="L9" s="192">
        <v>6</v>
      </c>
      <c r="M9" s="23"/>
      <c r="N9" s="23"/>
      <c r="O9" s="192">
        <v>5</v>
      </c>
      <c r="P9" s="23">
        <v>7</v>
      </c>
      <c r="Q9" s="23">
        <v>5</v>
      </c>
      <c r="R9" s="23"/>
      <c r="S9" s="23">
        <v>3</v>
      </c>
      <c r="T9" s="23">
        <v>2</v>
      </c>
      <c r="U9" s="23">
        <v>6</v>
      </c>
      <c r="V9" s="23"/>
      <c r="W9" s="23"/>
      <c r="X9" s="23"/>
      <c r="Y9" s="23"/>
      <c r="Z9" s="23">
        <f t="shared" si="0"/>
        <v>45</v>
      </c>
      <c r="AA9" s="23">
        <f t="shared" si="2"/>
        <v>4.5</v>
      </c>
      <c r="AB9" s="83"/>
      <c r="AC9" s="23">
        <f>Z9+'Nilai Tahriri'!AQ7</f>
        <v>222.5</v>
      </c>
      <c r="AD9" s="23">
        <f>(AA9+'Nilai Tahriri'!AR7)/2</f>
        <v>5.3103448275862064</v>
      </c>
      <c r="AE9" s="28">
        <f t="shared" si="1"/>
        <v>11</v>
      </c>
      <c r="AF9" s="81" t="str">
        <f t="shared" si="3"/>
        <v>منقول مؤقت</v>
      </c>
    </row>
    <row r="10" spans="1:35" ht="15.5" x14ac:dyDescent="0.35">
      <c r="A10" s="3">
        <f>'Data Siswa'!A8</f>
        <v>7</v>
      </c>
      <c r="B10" s="29" t="str">
        <f>'Data Siswa'!B8</f>
        <v>FAIZAL NABAWI</v>
      </c>
      <c r="C10" s="3" t="str">
        <f>'Data Siswa'!C8</f>
        <v>591</v>
      </c>
      <c r="D10" s="23">
        <v>7</v>
      </c>
      <c r="E10" s="23">
        <v>7</v>
      </c>
      <c r="F10" s="23">
        <v>7</v>
      </c>
      <c r="G10" s="23">
        <v>7</v>
      </c>
      <c r="H10" s="23">
        <v>7</v>
      </c>
      <c r="I10" s="23">
        <v>6.5</v>
      </c>
      <c r="J10" s="192">
        <v>6</v>
      </c>
      <c r="K10" s="192">
        <v>6</v>
      </c>
      <c r="L10" s="192">
        <v>6</v>
      </c>
      <c r="M10" s="23"/>
      <c r="N10" s="23"/>
      <c r="O10" s="192">
        <v>6</v>
      </c>
      <c r="P10" s="23">
        <v>5</v>
      </c>
      <c r="Q10" s="23">
        <v>4</v>
      </c>
      <c r="R10" s="23"/>
      <c r="S10" s="23">
        <v>4</v>
      </c>
      <c r="T10" s="23">
        <v>2</v>
      </c>
      <c r="U10" s="23">
        <v>5</v>
      </c>
      <c r="V10" s="23"/>
      <c r="W10" s="23"/>
      <c r="X10" s="23"/>
      <c r="Y10" s="23"/>
      <c r="Z10" s="23">
        <f t="shared" si="0"/>
        <v>44</v>
      </c>
      <c r="AA10" s="23">
        <f t="shared" si="2"/>
        <v>4.4000000000000004</v>
      </c>
      <c r="AB10" s="83"/>
      <c r="AC10" s="23">
        <f>Z10+'Nilai Tahriri'!AQ8</f>
        <v>205.5</v>
      </c>
      <c r="AD10" s="23">
        <f>(AA10+'Nilai Tahriri'!AR8)/2</f>
        <v>4.9844827586206897</v>
      </c>
      <c r="AE10" s="28">
        <f t="shared" si="1"/>
        <v>23</v>
      </c>
      <c r="AF10" s="81" t="str">
        <f t="shared" si="3"/>
        <v>منقول مؤقت</v>
      </c>
    </row>
    <row r="11" spans="1:35" ht="15.5" x14ac:dyDescent="0.35">
      <c r="A11" s="3">
        <f>'Data Siswa'!A9</f>
        <v>8</v>
      </c>
      <c r="B11" s="29" t="str">
        <f>'Data Siswa'!B9</f>
        <v>FIKRI MAULANA</v>
      </c>
      <c r="C11" s="3" t="str">
        <f>'Data Siswa'!C9</f>
        <v>592</v>
      </c>
      <c r="D11" s="23">
        <v>6.5</v>
      </c>
      <c r="E11" s="23">
        <v>6.5</v>
      </c>
      <c r="F11" s="23">
        <v>7</v>
      </c>
      <c r="G11" s="23">
        <v>6.5</v>
      </c>
      <c r="H11" s="23">
        <v>6.5</v>
      </c>
      <c r="I11" s="23">
        <v>6.5</v>
      </c>
      <c r="J11" s="192">
        <v>7</v>
      </c>
      <c r="K11" s="192">
        <v>6</v>
      </c>
      <c r="L11" s="192">
        <v>7</v>
      </c>
      <c r="M11" s="23"/>
      <c r="N11" s="23"/>
      <c r="O11" s="192">
        <v>7</v>
      </c>
      <c r="P11" s="23">
        <v>8</v>
      </c>
      <c r="Q11" s="23">
        <v>6</v>
      </c>
      <c r="R11" s="23"/>
      <c r="S11" s="23">
        <v>5</v>
      </c>
      <c r="T11" s="23">
        <v>6</v>
      </c>
      <c r="U11" s="23">
        <v>6</v>
      </c>
      <c r="V11" s="23"/>
      <c r="W11" s="23"/>
      <c r="X11" s="23"/>
      <c r="Y11" s="23"/>
      <c r="Z11" s="23">
        <f t="shared" si="0"/>
        <v>58</v>
      </c>
      <c r="AA11" s="23">
        <f t="shared" si="2"/>
        <v>5.8</v>
      </c>
      <c r="AB11" s="83"/>
      <c r="AC11" s="23">
        <f>Z11+'Nilai Tahriri'!AQ9</f>
        <v>227.6</v>
      </c>
      <c r="AD11" s="23">
        <f>(AA11+'Nilai Tahriri'!AR9)/2</f>
        <v>5.8241379310344827</v>
      </c>
      <c r="AE11" s="28">
        <f t="shared" si="1"/>
        <v>8</v>
      </c>
      <c r="AF11" s="81" t="str">
        <f t="shared" si="3"/>
        <v>منقول مؤقت</v>
      </c>
    </row>
    <row r="12" spans="1:35" ht="15.5" x14ac:dyDescent="0.35">
      <c r="A12" s="3">
        <f>'Data Siswa'!A10</f>
        <v>9</v>
      </c>
      <c r="B12" s="29" t="str">
        <f>'Data Siswa'!B10</f>
        <v>IMAM ALIEF</v>
      </c>
      <c r="C12" s="3" t="str">
        <f>'Data Siswa'!C10</f>
        <v>593</v>
      </c>
      <c r="D12" s="23">
        <v>6.5</v>
      </c>
      <c r="E12" s="23">
        <v>7</v>
      </c>
      <c r="F12" s="23">
        <v>6.5</v>
      </c>
      <c r="G12" s="23">
        <v>6.5</v>
      </c>
      <c r="H12" s="23">
        <v>6.5</v>
      </c>
      <c r="I12" s="23">
        <v>6</v>
      </c>
      <c r="J12" s="192">
        <v>7</v>
      </c>
      <c r="K12" s="192">
        <v>6</v>
      </c>
      <c r="L12" s="192">
        <v>7</v>
      </c>
      <c r="M12" s="23"/>
      <c r="N12" s="23"/>
      <c r="O12" s="192">
        <v>5</v>
      </c>
      <c r="P12" s="23">
        <v>5</v>
      </c>
      <c r="Q12" s="23">
        <v>4</v>
      </c>
      <c r="R12" s="23"/>
      <c r="S12" s="23">
        <v>4</v>
      </c>
      <c r="T12" s="23">
        <v>3</v>
      </c>
      <c r="U12" s="23">
        <v>7</v>
      </c>
      <c r="V12" s="23"/>
      <c r="W12" s="23"/>
      <c r="X12" s="23"/>
      <c r="Y12" s="23"/>
      <c r="Z12" s="23">
        <f t="shared" si="0"/>
        <v>48</v>
      </c>
      <c r="AA12" s="23">
        <f t="shared" si="2"/>
        <v>4.8</v>
      </c>
      <c r="AB12" s="83"/>
      <c r="AC12" s="23">
        <f>Z12+'Nilai Tahriri'!AQ10</f>
        <v>221.5</v>
      </c>
      <c r="AD12" s="23">
        <f>(AA12+'Nilai Tahriri'!AR10)/2</f>
        <v>5.3913793103448278</v>
      </c>
      <c r="AE12" s="28">
        <f t="shared" si="1"/>
        <v>12</v>
      </c>
      <c r="AF12" s="81" t="str">
        <f t="shared" si="3"/>
        <v>منقول مؤقت</v>
      </c>
    </row>
    <row r="13" spans="1:35" ht="15.5" x14ac:dyDescent="0.35">
      <c r="A13" s="3">
        <f>'Data Siswa'!A11</f>
        <v>10</v>
      </c>
      <c r="B13" s="29" t="str">
        <f>'Data Siswa'!B11</f>
        <v>JAMI NUR IQBAL</v>
      </c>
      <c r="C13" s="3" t="str">
        <f>'Data Siswa'!C11</f>
        <v>594</v>
      </c>
      <c r="D13" s="23">
        <v>6.5</v>
      </c>
      <c r="E13" s="23">
        <v>7</v>
      </c>
      <c r="F13" s="23">
        <v>6.5</v>
      </c>
      <c r="G13" s="23">
        <v>6.5</v>
      </c>
      <c r="H13" s="23">
        <v>6.5</v>
      </c>
      <c r="I13" s="23">
        <v>6</v>
      </c>
      <c r="J13" s="192">
        <v>6</v>
      </c>
      <c r="K13" s="192">
        <v>5</v>
      </c>
      <c r="L13" s="192">
        <v>6</v>
      </c>
      <c r="M13" s="23"/>
      <c r="N13" s="23"/>
      <c r="O13" s="192">
        <v>5</v>
      </c>
      <c r="P13" s="23">
        <v>5</v>
      </c>
      <c r="Q13" s="23">
        <v>4</v>
      </c>
      <c r="R13" s="23"/>
      <c r="S13" s="23">
        <v>3</v>
      </c>
      <c r="T13" s="23">
        <v>6</v>
      </c>
      <c r="U13" s="23">
        <v>7</v>
      </c>
      <c r="V13" s="23"/>
      <c r="W13" s="23"/>
      <c r="X13" s="23"/>
      <c r="Y13" s="23"/>
      <c r="Z13" s="23">
        <f t="shared" si="0"/>
        <v>47</v>
      </c>
      <c r="AA13" s="23">
        <f t="shared" si="2"/>
        <v>4.7</v>
      </c>
      <c r="AB13" s="83"/>
      <c r="AC13" s="23">
        <f>Z13+'Nilai Tahriri'!AQ11</f>
        <v>215.1</v>
      </c>
      <c r="AD13" s="23">
        <f>(AA13+'Nilai Tahriri'!AR11)/2</f>
        <v>5.2482758620689651</v>
      </c>
      <c r="AE13" s="28">
        <f t="shared" si="1"/>
        <v>15</v>
      </c>
      <c r="AF13" s="81" t="str">
        <f t="shared" si="3"/>
        <v>منقول مؤقت</v>
      </c>
    </row>
    <row r="14" spans="1:35" ht="15.5" x14ac:dyDescent="0.35">
      <c r="A14" s="3">
        <f>'Data Siswa'!A12</f>
        <v>11</v>
      </c>
      <c r="B14" s="29" t="str">
        <f>'Data Siswa'!B12</f>
        <v>KHOIRUL BASYAR</v>
      </c>
      <c r="C14" s="3" t="str">
        <f>'Data Siswa'!C12</f>
        <v>595</v>
      </c>
      <c r="D14" s="23">
        <v>7</v>
      </c>
      <c r="E14" s="23">
        <v>6</v>
      </c>
      <c r="F14" s="23">
        <v>6</v>
      </c>
      <c r="G14" s="23">
        <v>7</v>
      </c>
      <c r="H14" s="23">
        <v>6</v>
      </c>
      <c r="I14" s="23">
        <v>6.5</v>
      </c>
      <c r="J14" s="192">
        <v>6</v>
      </c>
      <c r="K14" s="192">
        <v>7</v>
      </c>
      <c r="L14" s="192">
        <v>6</v>
      </c>
      <c r="M14" s="23"/>
      <c r="N14" s="23"/>
      <c r="O14" s="192">
        <v>6</v>
      </c>
      <c r="P14" s="23">
        <v>6</v>
      </c>
      <c r="Q14" s="23">
        <v>7</v>
      </c>
      <c r="R14" s="23"/>
      <c r="S14" s="23">
        <v>4</v>
      </c>
      <c r="T14" s="23">
        <v>2</v>
      </c>
      <c r="U14" s="23">
        <v>5</v>
      </c>
      <c r="V14" s="23"/>
      <c r="W14" s="23"/>
      <c r="X14" s="23"/>
      <c r="Y14" s="23"/>
      <c r="Z14" s="23">
        <f t="shared" si="0"/>
        <v>49</v>
      </c>
      <c r="AA14" s="23">
        <f t="shared" si="2"/>
        <v>4.9000000000000004</v>
      </c>
      <c r="AB14" s="83"/>
      <c r="AC14" s="23">
        <f>Z14+'Nilai Tahriri'!AQ12</f>
        <v>226.60000000000002</v>
      </c>
      <c r="AD14" s="23">
        <f>(AA14+'Nilai Tahriri'!AR12)/2</f>
        <v>5.5120689655172423</v>
      </c>
      <c r="AE14" s="28">
        <f t="shared" si="1"/>
        <v>9</v>
      </c>
      <c r="AF14" s="81" t="str">
        <f t="shared" si="3"/>
        <v>منقول مؤقت</v>
      </c>
    </row>
    <row r="15" spans="1:35" ht="15.5" x14ac:dyDescent="0.35">
      <c r="A15" s="3">
        <f>'Data Siswa'!A13</f>
        <v>12</v>
      </c>
      <c r="B15" s="29" t="str">
        <f>'Data Siswa'!B13</f>
        <v>MOHAMMAD RAFI SUGIA</v>
      </c>
      <c r="C15" s="3" t="str">
        <f>'Data Siswa'!C13</f>
        <v>596</v>
      </c>
      <c r="D15" s="23">
        <v>6.5</v>
      </c>
      <c r="E15" s="23">
        <v>7</v>
      </c>
      <c r="F15" s="23">
        <v>6</v>
      </c>
      <c r="G15" s="23">
        <v>6.5</v>
      </c>
      <c r="H15" s="23">
        <v>7</v>
      </c>
      <c r="I15" s="23">
        <v>6</v>
      </c>
      <c r="J15" s="192">
        <v>6</v>
      </c>
      <c r="K15" s="192">
        <v>6</v>
      </c>
      <c r="L15" s="192">
        <v>6</v>
      </c>
      <c r="M15" s="23"/>
      <c r="N15" s="23"/>
      <c r="O15" s="192">
        <v>6</v>
      </c>
      <c r="P15" s="23">
        <v>5</v>
      </c>
      <c r="Q15" s="23">
        <v>4</v>
      </c>
      <c r="R15" s="23"/>
      <c r="S15" s="23">
        <v>4</v>
      </c>
      <c r="T15" s="23">
        <v>2</v>
      </c>
      <c r="U15" s="23">
        <v>4</v>
      </c>
      <c r="V15" s="23"/>
      <c r="W15" s="23"/>
      <c r="X15" s="23"/>
      <c r="Y15" s="23"/>
      <c r="Z15" s="23">
        <f t="shared" si="0"/>
        <v>43</v>
      </c>
      <c r="AA15" s="23">
        <f t="shared" si="2"/>
        <v>4.3</v>
      </c>
      <c r="AB15" s="83"/>
      <c r="AC15" s="23">
        <f>Z15+'Nilai Tahriri'!AQ13</f>
        <v>213.4</v>
      </c>
      <c r="AD15" s="23">
        <f>(AA15+'Nilai Tahriri'!AR13)/2</f>
        <v>5.0879310344827591</v>
      </c>
      <c r="AE15" s="28">
        <f t="shared" si="1"/>
        <v>16</v>
      </c>
      <c r="AF15" s="81" t="str">
        <f t="shared" si="3"/>
        <v>منقول مؤقت</v>
      </c>
    </row>
    <row r="16" spans="1:35" ht="15.5" x14ac:dyDescent="0.35">
      <c r="A16" s="3">
        <f>'Data Siswa'!A14</f>
        <v>13</v>
      </c>
      <c r="B16" s="29" t="str">
        <f>'Data Siswa'!B14</f>
        <v>MUHAMAD ARDIYANSYAH</v>
      </c>
      <c r="C16" s="3" t="str">
        <f>'Data Siswa'!C14</f>
        <v>597</v>
      </c>
      <c r="D16" s="23">
        <v>7</v>
      </c>
      <c r="E16" s="23">
        <v>6</v>
      </c>
      <c r="F16" s="23">
        <v>6.5</v>
      </c>
      <c r="G16" s="23">
        <v>6.5</v>
      </c>
      <c r="H16" s="23">
        <v>6</v>
      </c>
      <c r="I16" s="23">
        <v>7</v>
      </c>
      <c r="J16" s="192">
        <v>6</v>
      </c>
      <c r="K16" s="192">
        <v>5</v>
      </c>
      <c r="L16" s="192">
        <v>6</v>
      </c>
      <c r="M16" s="23"/>
      <c r="N16" s="23"/>
      <c r="O16" s="192">
        <v>5</v>
      </c>
      <c r="P16" s="23">
        <v>7</v>
      </c>
      <c r="Q16" s="23">
        <v>3</v>
      </c>
      <c r="R16" s="23"/>
      <c r="S16" s="23">
        <v>3</v>
      </c>
      <c r="T16" s="23">
        <v>2</v>
      </c>
      <c r="U16" s="23">
        <v>6</v>
      </c>
      <c r="V16" s="23"/>
      <c r="W16" s="23"/>
      <c r="X16" s="23"/>
      <c r="Y16" s="23"/>
      <c r="Z16" s="23">
        <f t="shared" si="0"/>
        <v>43</v>
      </c>
      <c r="AA16" s="23">
        <f t="shared" si="2"/>
        <v>4.3</v>
      </c>
      <c r="AB16" s="83"/>
      <c r="AC16" s="23">
        <f>Z16+'Nilai Tahriri'!AQ14</f>
        <v>202.3</v>
      </c>
      <c r="AD16" s="23">
        <f>(AA16+'Nilai Tahriri'!AR14)/2</f>
        <v>4.8965517241379306</v>
      </c>
      <c r="AE16" s="28">
        <f t="shared" si="1"/>
        <v>24</v>
      </c>
      <c r="AF16" s="81" t="str">
        <f t="shared" si="3"/>
        <v>منقول مؤقت</v>
      </c>
    </row>
    <row r="17" spans="1:32" ht="15.5" x14ac:dyDescent="0.35">
      <c r="A17" s="3">
        <f>'Data Siswa'!A15</f>
        <v>14</v>
      </c>
      <c r="B17" s="29" t="str">
        <f>'Data Siswa'!B15</f>
        <v>MUHAMAD IRZAN JOHAN</v>
      </c>
      <c r="C17" s="3" t="str">
        <f>'Data Siswa'!C15</f>
        <v>598</v>
      </c>
      <c r="D17" s="23">
        <v>6</v>
      </c>
      <c r="E17" s="23">
        <v>6</v>
      </c>
      <c r="F17" s="23">
        <v>6</v>
      </c>
      <c r="G17" s="23">
        <v>6.5</v>
      </c>
      <c r="H17" s="23">
        <v>7</v>
      </c>
      <c r="I17" s="23">
        <v>6</v>
      </c>
      <c r="J17" s="192">
        <v>6</v>
      </c>
      <c r="K17" s="192">
        <v>5</v>
      </c>
      <c r="L17" s="192">
        <v>6</v>
      </c>
      <c r="M17" s="23"/>
      <c r="N17" s="23"/>
      <c r="O17" s="192">
        <v>6</v>
      </c>
      <c r="P17" s="23">
        <v>4</v>
      </c>
      <c r="Q17" s="23">
        <v>3</v>
      </c>
      <c r="R17" s="23"/>
      <c r="S17" s="23">
        <v>3</v>
      </c>
      <c r="T17" s="23">
        <v>2</v>
      </c>
      <c r="U17" s="23">
        <v>3</v>
      </c>
      <c r="V17" s="23"/>
      <c r="W17" s="23"/>
      <c r="X17" s="23"/>
      <c r="Y17" s="23"/>
      <c r="Z17" s="23">
        <f t="shared" si="0"/>
        <v>38</v>
      </c>
      <c r="AA17" s="23">
        <f t="shared" si="2"/>
        <v>3.8</v>
      </c>
      <c r="AB17" s="83"/>
      <c r="AC17" s="23">
        <f>Z17+'Nilai Tahriri'!AQ15</f>
        <v>207.60000000000002</v>
      </c>
      <c r="AD17" s="23">
        <f>(AA17+'Nilai Tahriri'!AR15)/2</f>
        <v>4.8241379310344836</v>
      </c>
      <c r="AE17" s="28">
        <f t="shared" si="1"/>
        <v>22</v>
      </c>
      <c r="AF17" s="81" t="str">
        <f t="shared" si="3"/>
        <v>منقول مؤقت</v>
      </c>
    </row>
    <row r="18" spans="1:32" ht="15.5" x14ac:dyDescent="0.35">
      <c r="A18" s="3">
        <f>'Data Siswa'!A16</f>
        <v>15</v>
      </c>
      <c r="B18" s="29" t="str">
        <f>'Data Siswa'!B16</f>
        <v>MUHAMMAD ALFIYAN MULYADI</v>
      </c>
      <c r="C18" s="3" t="str">
        <f>'Data Siswa'!C16</f>
        <v>599</v>
      </c>
      <c r="D18" s="23">
        <v>6.5</v>
      </c>
      <c r="E18" s="23">
        <v>7</v>
      </c>
      <c r="F18" s="23">
        <v>7</v>
      </c>
      <c r="G18" s="23">
        <v>7</v>
      </c>
      <c r="H18" s="23">
        <v>7</v>
      </c>
      <c r="I18" s="23">
        <v>6.5</v>
      </c>
      <c r="J18" s="192">
        <v>6</v>
      </c>
      <c r="K18" s="192">
        <v>5</v>
      </c>
      <c r="L18" s="192">
        <v>6</v>
      </c>
      <c r="M18" s="23"/>
      <c r="N18" s="23"/>
      <c r="O18" s="192">
        <v>5</v>
      </c>
      <c r="P18" s="23">
        <v>8</v>
      </c>
      <c r="Q18" s="23">
        <v>5</v>
      </c>
      <c r="R18" s="23"/>
      <c r="S18" s="23">
        <v>3</v>
      </c>
      <c r="T18" s="196">
        <v>5</v>
      </c>
      <c r="U18" s="23">
        <v>6</v>
      </c>
      <c r="V18" s="23"/>
      <c r="W18" s="23"/>
      <c r="X18" s="23"/>
      <c r="Y18" s="23"/>
      <c r="Z18" s="23">
        <f t="shared" si="0"/>
        <v>49</v>
      </c>
      <c r="AA18" s="23">
        <f t="shared" si="2"/>
        <v>4.9000000000000004</v>
      </c>
      <c r="AB18" s="83"/>
      <c r="AC18" s="23">
        <f>Z18+'Nilai Tahriri'!AQ16</f>
        <v>224.70000000000002</v>
      </c>
      <c r="AD18" s="23">
        <f>(AA18+'Nilai Tahriri'!AR16)/2</f>
        <v>5.4793103448275868</v>
      </c>
      <c r="AE18" s="28">
        <f t="shared" si="1"/>
        <v>10</v>
      </c>
      <c r="AF18" s="81" t="str">
        <f t="shared" si="3"/>
        <v>منقول مؤقت</v>
      </c>
    </row>
    <row r="19" spans="1:32" ht="15.5" x14ac:dyDescent="0.35">
      <c r="A19" s="3">
        <f>'Data Siswa'!A17</f>
        <v>16</v>
      </c>
      <c r="B19" s="29" t="str">
        <f>'Data Siswa'!B17</f>
        <v>MUHAMMAD DZIKI ALAMSYAH</v>
      </c>
      <c r="C19" s="3" t="str">
        <f>'Data Siswa'!C17</f>
        <v>600</v>
      </c>
      <c r="D19" s="23">
        <v>6</v>
      </c>
      <c r="E19" s="23">
        <v>7</v>
      </c>
      <c r="F19" s="23">
        <v>7</v>
      </c>
      <c r="G19" s="23">
        <v>6.5</v>
      </c>
      <c r="H19" s="23">
        <v>7</v>
      </c>
      <c r="I19" s="23">
        <v>6</v>
      </c>
      <c r="J19" s="192">
        <v>6</v>
      </c>
      <c r="K19" s="192">
        <v>6</v>
      </c>
      <c r="L19" s="192">
        <v>6</v>
      </c>
      <c r="M19" s="23"/>
      <c r="N19" s="23"/>
      <c r="O19" s="192">
        <v>5</v>
      </c>
      <c r="P19" s="23">
        <v>7</v>
      </c>
      <c r="Q19" s="23">
        <v>6</v>
      </c>
      <c r="R19" s="23"/>
      <c r="S19" s="23">
        <v>4</v>
      </c>
      <c r="T19" s="23">
        <v>4</v>
      </c>
      <c r="U19" s="23">
        <v>6</v>
      </c>
      <c r="V19" s="23"/>
      <c r="W19" s="23"/>
      <c r="X19" s="23"/>
      <c r="Y19" s="23"/>
      <c r="Z19" s="23">
        <f t="shared" si="0"/>
        <v>50</v>
      </c>
      <c r="AA19" s="23">
        <f t="shared" si="2"/>
        <v>5</v>
      </c>
      <c r="AB19" s="83"/>
      <c r="AC19" s="23">
        <f>Z19+'Nilai Tahriri'!AQ17</f>
        <v>242.5</v>
      </c>
      <c r="AD19" s="23">
        <f>(AA19+'Nilai Tahriri'!AR17)/2</f>
        <v>5.818965517241379</v>
      </c>
      <c r="AE19" s="28">
        <f t="shared" si="1"/>
        <v>3</v>
      </c>
      <c r="AF19" s="81" t="str">
        <f t="shared" si="3"/>
        <v>منقول مؤقت</v>
      </c>
    </row>
    <row r="20" spans="1:32" ht="15.5" x14ac:dyDescent="0.35">
      <c r="A20" s="3">
        <f>'Data Siswa'!A18</f>
        <v>17</v>
      </c>
      <c r="B20" s="29" t="str">
        <f>'Data Siswa'!B18</f>
        <v>MUHAMMAD IHSAN NASRULLAH</v>
      </c>
      <c r="C20" s="3" t="str">
        <f>'Data Siswa'!C18</f>
        <v>601</v>
      </c>
      <c r="D20" s="195"/>
      <c r="E20" s="195"/>
      <c r="F20" s="195"/>
      <c r="G20" s="195"/>
      <c r="H20" s="195"/>
      <c r="I20" s="195"/>
      <c r="J20" s="193"/>
      <c r="K20" s="193"/>
      <c r="L20" s="193"/>
      <c r="M20" s="23"/>
      <c r="N20" s="23"/>
      <c r="O20" s="193"/>
      <c r="P20" s="195"/>
      <c r="Q20" s="195"/>
      <c r="R20" s="23"/>
      <c r="S20" s="195"/>
      <c r="T20" s="195"/>
      <c r="U20" s="195"/>
      <c r="V20" s="23"/>
      <c r="W20" s="23"/>
      <c r="X20" s="23"/>
      <c r="Y20" s="23"/>
      <c r="Z20" s="23">
        <f t="shared" si="0"/>
        <v>0</v>
      </c>
      <c r="AA20" s="23">
        <f t="shared" si="2"/>
        <v>0</v>
      </c>
      <c r="AB20" s="83"/>
      <c r="AC20" s="23">
        <f>Z20+'Nilai Tahriri'!AQ18</f>
        <v>169.1</v>
      </c>
      <c r="AD20" s="23">
        <f>(AA20+'Nilai Tahriri'!AR18)/2</f>
        <v>2.9155172413793102</v>
      </c>
      <c r="AE20" s="28">
        <f t="shared" si="1"/>
        <v>28</v>
      </c>
      <c r="AF20" s="81" t="str">
        <f t="shared" si="3"/>
        <v>غيرمنقول</v>
      </c>
    </row>
    <row r="21" spans="1:32" ht="15.5" x14ac:dyDescent="0.35">
      <c r="A21" s="3">
        <f>'Data Siswa'!A19</f>
        <v>18</v>
      </c>
      <c r="B21" s="29" t="str">
        <f>'Data Siswa'!B19</f>
        <v>MUHAMMAD KEVIN LAZUARDI</v>
      </c>
      <c r="C21" s="3" t="str">
        <f>'Data Siswa'!C19</f>
        <v>602</v>
      </c>
      <c r="D21" s="23">
        <v>7</v>
      </c>
      <c r="E21" s="23">
        <v>6.5</v>
      </c>
      <c r="F21" s="23">
        <v>6.5</v>
      </c>
      <c r="G21" s="23">
        <v>7</v>
      </c>
      <c r="H21" s="23">
        <v>7</v>
      </c>
      <c r="I21" s="23">
        <v>7</v>
      </c>
      <c r="J21" s="192">
        <v>6</v>
      </c>
      <c r="K21" s="192">
        <v>6</v>
      </c>
      <c r="L21" s="192">
        <v>6</v>
      </c>
      <c r="M21" s="23"/>
      <c r="N21" s="23"/>
      <c r="O21" s="192">
        <v>6</v>
      </c>
      <c r="P21" s="23">
        <v>8</v>
      </c>
      <c r="Q21" s="23">
        <v>6</v>
      </c>
      <c r="R21" s="23"/>
      <c r="S21" s="23">
        <v>4</v>
      </c>
      <c r="T21" s="23">
        <v>2</v>
      </c>
      <c r="U21" s="23">
        <v>6</v>
      </c>
      <c r="V21" s="23"/>
      <c r="W21" s="23"/>
      <c r="X21" s="23"/>
      <c r="Y21" s="23"/>
      <c r="Z21" s="23">
        <f t="shared" si="0"/>
        <v>50</v>
      </c>
      <c r="AA21" s="23">
        <f t="shared" si="2"/>
        <v>5</v>
      </c>
      <c r="AB21" s="83"/>
      <c r="AC21" s="23">
        <f>Z21+'Nilai Tahriri'!AQ19</f>
        <v>212.6</v>
      </c>
      <c r="AD21" s="23">
        <f>(AA21+'Nilai Tahriri'!AR19)/2</f>
        <v>5.3034482758620687</v>
      </c>
      <c r="AE21" s="28">
        <f t="shared" si="1"/>
        <v>17</v>
      </c>
      <c r="AF21" s="81" t="str">
        <f t="shared" si="3"/>
        <v>منقول مؤقت</v>
      </c>
    </row>
    <row r="22" spans="1:32" ht="15.5" x14ac:dyDescent="0.35">
      <c r="A22" s="3">
        <f>'Data Siswa'!A20</f>
        <v>19</v>
      </c>
      <c r="B22" s="29" t="str">
        <f>'Data Siswa'!B20</f>
        <v>MUHAMMAD SYAHRIL</v>
      </c>
      <c r="C22" s="3" t="str">
        <f>'Data Siswa'!C20</f>
        <v>603</v>
      </c>
      <c r="D22" s="23">
        <v>6.5</v>
      </c>
      <c r="E22" s="23">
        <v>6.5</v>
      </c>
      <c r="F22" s="23">
        <v>6.5</v>
      </c>
      <c r="G22" s="23">
        <v>6.5</v>
      </c>
      <c r="H22" s="23">
        <v>6</v>
      </c>
      <c r="I22" s="23">
        <v>6.5</v>
      </c>
      <c r="J22" s="192">
        <v>6</v>
      </c>
      <c r="K22" s="192">
        <v>5</v>
      </c>
      <c r="L22" s="192">
        <v>6</v>
      </c>
      <c r="M22" s="23"/>
      <c r="N22" s="23"/>
      <c r="O22" s="192">
        <v>5</v>
      </c>
      <c r="P22" s="23">
        <v>5</v>
      </c>
      <c r="Q22" s="23">
        <v>6</v>
      </c>
      <c r="R22" s="23"/>
      <c r="S22" s="23">
        <v>4</v>
      </c>
      <c r="T22" s="23">
        <v>2</v>
      </c>
      <c r="U22" s="23">
        <v>3</v>
      </c>
      <c r="V22" s="23"/>
      <c r="W22" s="23"/>
      <c r="X22" s="23"/>
      <c r="Y22" s="23"/>
      <c r="Z22" s="23">
        <f t="shared" si="0"/>
        <v>42</v>
      </c>
      <c r="AA22" s="23">
        <f t="shared" si="2"/>
        <v>4.2</v>
      </c>
      <c r="AB22" s="83"/>
      <c r="AC22" s="23">
        <f>Z22+'Nilai Tahriri'!AQ20</f>
        <v>199</v>
      </c>
      <c r="AD22" s="23">
        <f>(AA22+'Nilai Tahriri'!AR20)/2</f>
        <v>4.8068965517241384</v>
      </c>
      <c r="AE22" s="28">
        <f t="shared" si="1"/>
        <v>26</v>
      </c>
      <c r="AF22" s="81" t="str">
        <f t="shared" si="3"/>
        <v>منقول مؤقت</v>
      </c>
    </row>
    <row r="23" spans="1:32" ht="15.5" x14ac:dyDescent="0.35">
      <c r="A23" s="3">
        <f>'Data Siswa'!A21</f>
        <v>20</v>
      </c>
      <c r="B23" s="29" t="str">
        <f>'Data Siswa'!B21</f>
        <v>MUHAMMAD WAHID ARIFIANTO</v>
      </c>
      <c r="C23" s="3" t="str">
        <f>'Data Siswa'!C21</f>
        <v>604</v>
      </c>
      <c r="D23" s="23">
        <v>7</v>
      </c>
      <c r="E23" s="23">
        <v>7</v>
      </c>
      <c r="F23" s="23">
        <v>7</v>
      </c>
      <c r="G23" s="23">
        <v>7</v>
      </c>
      <c r="H23" s="23">
        <v>7</v>
      </c>
      <c r="I23" s="23">
        <v>6.5</v>
      </c>
      <c r="J23" s="192">
        <v>6</v>
      </c>
      <c r="K23" s="192">
        <v>7</v>
      </c>
      <c r="L23" s="192">
        <v>6</v>
      </c>
      <c r="M23" s="23"/>
      <c r="N23" s="23"/>
      <c r="O23" s="192">
        <v>6</v>
      </c>
      <c r="P23" s="23">
        <v>7</v>
      </c>
      <c r="Q23" s="23">
        <v>6</v>
      </c>
      <c r="R23" s="23"/>
      <c r="S23" s="23">
        <v>7</v>
      </c>
      <c r="T23" s="23">
        <v>7</v>
      </c>
      <c r="U23" s="23">
        <v>7</v>
      </c>
      <c r="V23" s="23"/>
      <c r="W23" s="23"/>
      <c r="X23" s="23"/>
      <c r="Y23" s="23"/>
      <c r="Z23" s="23">
        <f t="shared" si="0"/>
        <v>59</v>
      </c>
      <c r="AA23" s="23">
        <f t="shared" si="2"/>
        <v>5.9</v>
      </c>
      <c r="AB23" s="83"/>
      <c r="AC23" s="23">
        <f>Z23+'Nilai Tahriri'!AQ21</f>
        <v>244.6</v>
      </c>
      <c r="AD23" s="23">
        <f>(AA23+'Nilai Tahriri'!AR21)/2</f>
        <v>6.15</v>
      </c>
      <c r="AE23" s="28">
        <f t="shared" si="1"/>
        <v>1</v>
      </c>
      <c r="AF23" s="81" t="str">
        <f t="shared" si="3"/>
        <v>منقول</v>
      </c>
    </row>
    <row r="24" spans="1:32" ht="15.5" x14ac:dyDescent="0.35">
      <c r="A24" s="3">
        <f>'Data Siswa'!A22</f>
        <v>21</v>
      </c>
      <c r="B24" s="29" t="str">
        <f>'Data Siswa'!B22</f>
        <v>MUHAMMAD ZAIN HIFZHI MUZAKKY</v>
      </c>
      <c r="C24" s="3" t="str">
        <f>'Data Siswa'!C22</f>
        <v>605</v>
      </c>
      <c r="D24" s="23">
        <v>6</v>
      </c>
      <c r="E24" s="23">
        <v>7</v>
      </c>
      <c r="F24" s="23">
        <v>7</v>
      </c>
      <c r="G24" s="23">
        <v>6.5</v>
      </c>
      <c r="H24" s="23">
        <v>7</v>
      </c>
      <c r="I24" s="23">
        <v>6</v>
      </c>
      <c r="J24" s="192">
        <v>6</v>
      </c>
      <c r="K24" s="192">
        <v>5</v>
      </c>
      <c r="L24" s="192">
        <v>6</v>
      </c>
      <c r="M24" s="23"/>
      <c r="N24" s="23"/>
      <c r="O24" s="192">
        <v>5</v>
      </c>
      <c r="P24" s="23">
        <v>4</v>
      </c>
      <c r="Q24" s="23">
        <v>3</v>
      </c>
      <c r="R24" s="23"/>
      <c r="S24" s="23">
        <v>3</v>
      </c>
      <c r="T24" s="23">
        <v>2</v>
      </c>
      <c r="U24" s="23">
        <v>6</v>
      </c>
      <c r="V24" s="23"/>
      <c r="W24" s="23"/>
      <c r="X24" s="23"/>
      <c r="Y24" s="23"/>
      <c r="Z24" s="23">
        <f t="shared" si="0"/>
        <v>40</v>
      </c>
      <c r="AA24" s="23">
        <f t="shared" si="2"/>
        <v>4</v>
      </c>
      <c r="AB24" s="83"/>
      <c r="AC24" s="23">
        <f>Z24+'Nilai Tahriri'!AQ22</f>
        <v>201.9</v>
      </c>
      <c r="AD24" s="23">
        <f>(AA24+'Nilai Tahriri'!AR22)/2</f>
        <v>4.7913793103448281</v>
      </c>
      <c r="AE24" s="28">
        <f t="shared" si="1"/>
        <v>25</v>
      </c>
      <c r="AF24" s="81" t="str">
        <f t="shared" si="3"/>
        <v>منقول مؤقت</v>
      </c>
    </row>
    <row r="25" spans="1:32" ht="15.5" x14ac:dyDescent="0.35">
      <c r="A25" s="3">
        <f>'Data Siswa'!A23</f>
        <v>22</v>
      </c>
      <c r="B25" s="29" t="str">
        <f>'Data Siswa'!B23</f>
        <v>REHAN AGUSTINO</v>
      </c>
      <c r="C25" s="3" t="str">
        <f>'Data Siswa'!C23</f>
        <v>606</v>
      </c>
      <c r="D25" s="23">
        <v>5</v>
      </c>
      <c r="E25" s="23">
        <v>5</v>
      </c>
      <c r="F25" s="23">
        <v>5</v>
      </c>
      <c r="G25" s="23">
        <v>6.5</v>
      </c>
      <c r="H25" s="23">
        <v>6</v>
      </c>
      <c r="I25" s="23">
        <v>5</v>
      </c>
      <c r="J25" s="192">
        <v>6</v>
      </c>
      <c r="K25" s="192">
        <v>5</v>
      </c>
      <c r="L25" s="192">
        <v>6</v>
      </c>
      <c r="M25" s="23"/>
      <c r="N25" s="23"/>
      <c r="O25" s="192">
        <v>5</v>
      </c>
      <c r="P25" s="23">
        <v>6</v>
      </c>
      <c r="Q25" s="23">
        <v>4</v>
      </c>
      <c r="R25" s="23"/>
      <c r="S25" s="23">
        <v>2</v>
      </c>
      <c r="T25" s="23">
        <v>3</v>
      </c>
      <c r="U25" s="23">
        <v>6</v>
      </c>
      <c r="V25" s="23"/>
      <c r="W25" s="23"/>
      <c r="X25" s="23"/>
      <c r="Y25" s="23"/>
      <c r="Z25" s="23">
        <f t="shared" si="0"/>
        <v>43</v>
      </c>
      <c r="AA25" s="23">
        <f t="shared" si="2"/>
        <v>4.3</v>
      </c>
      <c r="AB25" s="83"/>
      <c r="AC25" s="23">
        <f>Z25+'Nilai Tahriri'!AQ23</f>
        <v>190.5</v>
      </c>
      <c r="AD25" s="23">
        <f>(AA25+'Nilai Tahriri'!AR23)/2</f>
        <v>4.6931034482758616</v>
      </c>
      <c r="AE25" s="28">
        <f t="shared" si="1"/>
        <v>27</v>
      </c>
      <c r="AF25" s="81" t="str">
        <f t="shared" si="3"/>
        <v>منقول مؤقت</v>
      </c>
    </row>
    <row r="26" spans="1:32" ht="15.5" x14ac:dyDescent="0.35">
      <c r="A26" s="3">
        <f>'Data Siswa'!A24</f>
        <v>23</v>
      </c>
      <c r="B26" s="29" t="str">
        <f>'Data Siswa'!B24</f>
        <v>RIDHO ARDHI NUGROHO</v>
      </c>
      <c r="C26" s="3" t="str">
        <f>'Data Siswa'!C24</f>
        <v>607</v>
      </c>
      <c r="D26" s="23">
        <v>6.5</v>
      </c>
      <c r="E26" s="23">
        <v>6.5</v>
      </c>
      <c r="F26" s="23">
        <v>6</v>
      </c>
      <c r="G26" s="23">
        <v>6.5</v>
      </c>
      <c r="H26" s="23">
        <v>7</v>
      </c>
      <c r="I26" s="23">
        <v>6</v>
      </c>
      <c r="J26" s="192">
        <v>6</v>
      </c>
      <c r="K26" s="192">
        <v>5</v>
      </c>
      <c r="L26" s="192">
        <v>6</v>
      </c>
      <c r="M26" s="23"/>
      <c r="N26" s="23"/>
      <c r="O26" s="192">
        <v>5</v>
      </c>
      <c r="P26" s="23">
        <v>6</v>
      </c>
      <c r="Q26" s="23">
        <v>3</v>
      </c>
      <c r="R26" s="23"/>
      <c r="S26" s="23">
        <v>3</v>
      </c>
      <c r="T26" s="23">
        <v>2</v>
      </c>
      <c r="U26" s="23">
        <v>6</v>
      </c>
      <c r="V26" s="23"/>
      <c r="W26" s="23"/>
      <c r="X26" s="23"/>
      <c r="Y26" s="23"/>
      <c r="Z26" s="23">
        <f t="shared" si="0"/>
        <v>42</v>
      </c>
      <c r="AA26" s="23">
        <f t="shared" si="2"/>
        <v>4.2</v>
      </c>
      <c r="AB26" s="83"/>
      <c r="AC26" s="23">
        <f>Z26+'Nilai Tahriri'!AQ24</f>
        <v>208.9</v>
      </c>
      <c r="AD26" s="23">
        <f>(AA26+'Nilai Tahriri'!AR24)/2</f>
        <v>4.977586206896552</v>
      </c>
      <c r="AE26" s="28">
        <f t="shared" si="1"/>
        <v>21</v>
      </c>
      <c r="AF26" s="81" t="str">
        <f t="shared" si="3"/>
        <v>منقول مؤقت</v>
      </c>
    </row>
    <row r="27" spans="1:32" ht="15.5" x14ac:dyDescent="0.35">
      <c r="A27" s="3">
        <f>'Data Siswa'!A25</f>
        <v>24</v>
      </c>
      <c r="B27" s="29" t="str">
        <f>'Data Siswa'!B25</f>
        <v>RISKI ROMADHAN</v>
      </c>
      <c r="C27" s="3" t="str">
        <f>'Data Siswa'!C25</f>
        <v>608</v>
      </c>
      <c r="D27" s="23">
        <v>6</v>
      </c>
      <c r="E27" s="23">
        <v>6</v>
      </c>
      <c r="F27" s="23">
        <v>6</v>
      </c>
      <c r="G27" s="23">
        <v>6.5</v>
      </c>
      <c r="H27" s="23">
        <v>6</v>
      </c>
      <c r="I27" s="23">
        <v>6</v>
      </c>
      <c r="J27" s="192">
        <v>6</v>
      </c>
      <c r="K27" s="192">
        <v>6</v>
      </c>
      <c r="L27" s="192">
        <v>6</v>
      </c>
      <c r="M27" s="23"/>
      <c r="N27" s="23"/>
      <c r="O27" s="192">
        <v>5</v>
      </c>
      <c r="P27" s="23">
        <v>4</v>
      </c>
      <c r="Q27" s="23">
        <v>3</v>
      </c>
      <c r="R27" s="23"/>
      <c r="S27" s="23">
        <v>3</v>
      </c>
      <c r="T27" s="23">
        <v>4</v>
      </c>
      <c r="U27" s="23">
        <v>6</v>
      </c>
      <c r="V27" s="23"/>
      <c r="W27" s="23"/>
      <c r="X27" s="23"/>
      <c r="Y27" s="23"/>
      <c r="Z27" s="23">
        <f t="shared" si="0"/>
        <v>43</v>
      </c>
      <c r="AA27" s="23">
        <f t="shared" si="2"/>
        <v>4.3</v>
      </c>
      <c r="AB27" s="83"/>
      <c r="AC27" s="23">
        <f>Z27+'Nilai Tahriri'!AQ25</f>
        <v>209.2</v>
      </c>
      <c r="AD27" s="23">
        <f>(AA27+'Nilai Tahriri'!AR25)/2</f>
        <v>5.0155172413793103</v>
      </c>
      <c r="AE27" s="28">
        <f t="shared" si="1"/>
        <v>20</v>
      </c>
      <c r="AF27" s="81" t="str">
        <f t="shared" si="3"/>
        <v>منقول مؤقت</v>
      </c>
    </row>
    <row r="28" spans="1:32" ht="15.5" x14ac:dyDescent="0.35">
      <c r="A28" s="3">
        <f>'Data Siswa'!A26</f>
        <v>25</v>
      </c>
      <c r="B28" s="29" t="str">
        <f>'Data Siswa'!B26</f>
        <v>ROFIQ RUSYADI</v>
      </c>
      <c r="C28" s="3" t="str">
        <f>'Data Siswa'!C26</f>
        <v>609</v>
      </c>
      <c r="D28" s="23">
        <v>7</v>
      </c>
      <c r="E28" s="23">
        <v>7</v>
      </c>
      <c r="F28" s="23">
        <v>7</v>
      </c>
      <c r="G28" s="23">
        <v>7</v>
      </c>
      <c r="H28" s="23">
        <v>7</v>
      </c>
      <c r="I28" s="23">
        <v>7</v>
      </c>
      <c r="J28" s="192">
        <v>6</v>
      </c>
      <c r="K28" s="192">
        <v>5</v>
      </c>
      <c r="L28" s="192">
        <v>6</v>
      </c>
      <c r="M28" s="23"/>
      <c r="N28" s="23"/>
      <c r="O28" s="192">
        <v>5</v>
      </c>
      <c r="P28" s="23">
        <v>6</v>
      </c>
      <c r="Q28" s="23">
        <v>7</v>
      </c>
      <c r="R28" s="23"/>
      <c r="S28" s="23">
        <v>4</v>
      </c>
      <c r="T28" s="23">
        <v>4</v>
      </c>
      <c r="U28" s="23">
        <v>8</v>
      </c>
      <c r="V28" s="23"/>
      <c r="W28" s="23"/>
      <c r="X28" s="23"/>
      <c r="Y28" s="23"/>
      <c r="Z28" s="23">
        <f t="shared" si="0"/>
        <v>51</v>
      </c>
      <c r="AA28" s="23">
        <f t="shared" si="2"/>
        <v>5.0999999999999996</v>
      </c>
      <c r="AB28" s="83"/>
      <c r="AC28" s="23">
        <f>Z28+'Nilai Tahriri'!AQ26</f>
        <v>227.60000000000002</v>
      </c>
      <c r="AD28" s="23">
        <f>(AA28+'Nilai Tahriri'!AR26)/2</f>
        <v>5.5948275862068968</v>
      </c>
      <c r="AE28" s="28">
        <f t="shared" si="1"/>
        <v>7</v>
      </c>
      <c r="AF28" s="81" t="str">
        <f t="shared" si="3"/>
        <v>منقول مؤقت</v>
      </c>
    </row>
    <row r="29" spans="1:32" ht="15.5" x14ac:dyDescent="0.35">
      <c r="A29" s="3">
        <f>'Data Siswa'!A27</f>
        <v>26</v>
      </c>
      <c r="B29" s="29" t="str">
        <f>'Data Siswa'!B27</f>
        <v>WAHYU ROMADHON</v>
      </c>
      <c r="C29" s="3" t="str">
        <f>'Data Siswa'!C27</f>
        <v>610</v>
      </c>
      <c r="D29" s="23">
        <v>7</v>
      </c>
      <c r="E29" s="23">
        <v>7</v>
      </c>
      <c r="F29" s="23">
        <v>7</v>
      </c>
      <c r="G29" s="23">
        <v>7</v>
      </c>
      <c r="H29" s="23">
        <v>7</v>
      </c>
      <c r="I29" s="23">
        <v>7</v>
      </c>
      <c r="J29" s="192">
        <v>6</v>
      </c>
      <c r="K29" s="192">
        <v>6</v>
      </c>
      <c r="L29" s="192">
        <v>6</v>
      </c>
      <c r="M29" s="23"/>
      <c r="N29" s="23"/>
      <c r="O29" s="192">
        <v>5</v>
      </c>
      <c r="P29" s="23">
        <v>7</v>
      </c>
      <c r="Q29" s="23">
        <v>7</v>
      </c>
      <c r="R29" s="23"/>
      <c r="S29" s="23">
        <v>8</v>
      </c>
      <c r="T29" s="23">
        <v>2</v>
      </c>
      <c r="U29" s="23">
        <v>6</v>
      </c>
      <c r="V29" s="23"/>
      <c r="W29" s="23"/>
      <c r="X29" s="23"/>
      <c r="Y29" s="23"/>
      <c r="Z29" s="23">
        <f t="shared" si="0"/>
        <v>53</v>
      </c>
      <c r="AA29" s="23">
        <f t="shared" si="2"/>
        <v>5.3</v>
      </c>
      <c r="AB29" s="83"/>
      <c r="AC29" s="23">
        <f>Z29+'Nilai Tahriri'!AQ27</f>
        <v>242.7</v>
      </c>
      <c r="AD29" s="23">
        <f>(AA29+'Nilai Tahriri'!AR27)/2</f>
        <v>5.9206896551724135</v>
      </c>
      <c r="AE29" s="28">
        <f t="shared" si="1"/>
        <v>2</v>
      </c>
      <c r="AF29" s="81" t="str">
        <f t="shared" si="3"/>
        <v>منقول مؤقت</v>
      </c>
    </row>
    <row r="30" spans="1:32" ht="15.5" x14ac:dyDescent="0.35">
      <c r="A30" s="3">
        <f>'Data Siswa'!A28</f>
        <v>27</v>
      </c>
      <c r="B30" s="29" t="str">
        <f>'Data Siswa'!B28</f>
        <v>WHILDAN PRADANA SETIAWAN</v>
      </c>
      <c r="C30" s="3" t="str">
        <f>'Data Siswa'!C28</f>
        <v>611</v>
      </c>
      <c r="D30" s="23">
        <v>6</v>
      </c>
      <c r="E30" s="23">
        <v>7</v>
      </c>
      <c r="F30" s="23">
        <v>7</v>
      </c>
      <c r="G30" s="23">
        <v>6.5</v>
      </c>
      <c r="H30" s="23">
        <v>6.5</v>
      </c>
      <c r="I30" s="23">
        <v>6</v>
      </c>
      <c r="J30" s="192">
        <v>6</v>
      </c>
      <c r="K30" s="192">
        <v>6</v>
      </c>
      <c r="L30" s="192">
        <v>6</v>
      </c>
      <c r="M30" s="23"/>
      <c r="N30" s="23"/>
      <c r="O30" s="192">
        <v>5</v>
      </c>
      <c r="P30" s="23">
        <v>6</v>
      </c>
      <c r="Q30" s="23">
        <v>6</v>
      </c>
      <c r="R30" s="23"/>
      <c r="S30" s="23">
        <v>4</v>
      </c>
      <c r="T30" s="23">
        <v>4</v>
      </c>
      <c r="U30" s="23">
        <v>7</v>
      </c>
      <c r="V30" s="23"/>
      <c r="W30" s="23"/>
      <c r="X30" s="23"/>
      <c r="Y30" s="23"/>
      <c r="Z30" s="23">
        <f t="shared" si="0"/>
        <v>50</v>
      </c>
      <c r="AA30" s="23">
        <f t="shared" si="2"/>
        <v>5</v>
      </c>
      <c r="AB30" s="83"/>
      <c r="AC30" s="23">
        <f>Z30+'Nilai Tahriri'!AQ28</f>
        <v>215.8</v>
      </c>
      <c r="AD30" s="23">
        <f>(AA30+'Nilai Tahriri'!AR28)/2</f>
        <v>5.3586206896551722</v>
      </c>
      <c r="AE30" s="28">
        <f t="shared" si="1"/>
        <v>14</v>
      </c>
      <c r="AF30" s="81" t="str">
        <f t="shared" si="3"/>
        <v>منقول مؤقت</v>
      </c>
    </row>
    <row r="31" spans="1:32" ht="15.5" x14ac:dyDescent="0.35">
      <c r="A31" s="3">
        <f>'Data Siswa'!A29</f>
        <v>28</v>
      </c>
      <c r="B31" s="29" t="str">
        <f>'Data Siswa'!B29</f>
        <v>WILDAN AULIA DANI</v>
      </c>
      <c r="C31" s="3" t="str">
        <f>'Data Siswa'!C29</f>
        <v>612</v>
      </c>
      <c r="D31" s="23">
        <v>6</v>
      </c>
      <c r="E31" s="23">
        <v>7</v>
      </c>
      <c r="F31" s="23">
        <v>7</v>
      </c>
      <c r="G31" s="23">
        <v>7</v>
      </c>
      <c r="H31" s="23">
        <v>6.5</v>
      </c>
      <c r="I31" s="23">
        <v>6</v>
      </c>
      <c r="J31" s="192">
        <v>6</v>
      </c>
      <c r="K31" s="192">
        <v>5</v>
      </c>
      <c r="L31" s="192">
        <v>6</v>
      </c>
      <c r="M31" s="23"/>
      <c r="N31" s="23"/>
      <c r="O31" s="192">
        <v>5</v>
      </c>
      <c r="P31" s="23">
        <v>7</v>
      </c>
      <c r="Q31" s="23">
        <v>6</v>
      </c>
      <c r="R31" s="23"/>
      <c r="S31" s="23">
        <v>4</v>
      </c>
      <c r="T31" s="23">
        <v>6</v>
      </c>
      <c r="U31" s="23">
        <v>6</v>
      </c>
      <c r="V31" s="23"/>
      <c r="W31" s="23"/>
      <c r="X31" s="23"/>
      <c r="Y31" s="23"/>
      <c r="Z31" s="23">
        <f t="shared" si="0"/>
        <v>51</v>
      </c>
      <c r="AA31" s="23">
        <f t="shared" si="2"/>
        <v>5.0999999999999996</v>
      </c>
      <c r="AB31" s="83"/>
      <c r="AC31" s="23">
        <f>Z31+'Nilai Tahriri'!AQ29</f>
        <v>233</v>
      </c>
      <c r="AD31" s="23">
        <f>(AA31+'Nilai Tahriri'!AR29)/2</f>
        <v>5.6879310344827587</v>
      </c>
      <c r="AE31" s="28">
        <f t="shared" si="1"/>
        <v>5</v>
      </c>
      <c r="AF31" s="81" t="str">
        <f t="shared" si="3"/>
        <v>منقول مؤقت</v>
      </c>
    </row>
    <row r="32" spans="1:32" ht="15.5" x14ac:dyDescent="0.35">
      <c r="A32" s="3">
        <f>'Data Siswa'!A30</f>
        <v>29</v>
      </c>
      <c r="B32" s="29">
        <f>'Data Siswa'!B30</f>
        <v>0</v>
      </c>
      <c r="C32" s="3">
        <f>'Data Siswa'!C30</f>
        <v>0</v>
      </c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>
        <f t="shared" si="0"/>
        <v>0</v>
      </c>
      <c r="AA32" s="23">
        <f t="shared" si="2"/>
        <v>0</v>
      </c>
      <c r="AB32" s="83"/>
      <c r="AC32" s="23">
        <f>Z32+'Nilai Tahriri'!AQ30</f>
        <v>0</v>
      </c>
      <c r="AD32" s="23" t="e">
        <f>(AA32+'Nilai Tahriri'!AR30)/2</f>
        <v>#DIV/0!</v>
      </c>
      <c r="AE32" s="28">
        <f t="shared" si="1"/>
        <v>29</v>
      </c>
      <c r="AF32" s="81" t="e">
        <f t="shared" si="3"/>
        <v>#DIV/0!</v>
      </c>
    </row>
    <row r="33" spans="1:32" ht="15.5" x14ac:dyDescent="0.35">
      <c r="A33" s="3">
        <f>'Data Siswa'!A31</f>
        <v>30</v>
      </c>
      <c r="B33" s="29">
        <f>'Data Siswa'!B31</f>
        <v>0</v>
      </c>
      <c r="C33" s="3">
        <f>'Data Siswa'!C31</f>
        <v>0</v>
      </c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>
        <f t="shared" si="0"/>
        <v>0</v>
      </c>
      <c r="AA33" s="23">
        <f t="shared" si="2"/>
        <v>0</v>
      </c>
      <c r="AB33" s="83"/>
      <c r="AC33" s="23">
        <f>Z33+'Nilai Tahriri'!AQ31</f>
        <v>0</v>
      </c>
      <c r="AD33" s="23" t="e">
        <f>(AA33+'Nilai Tahriri'!AR31)/2</f>
        <v>#DIV/0!</v>
      </c>
      <c r="AE33" s="28">
        <f t="shared" si="1"/>
        <v>29</v>
      </c>
      <c r="AF33" s="81" t="e">
        <f t="shared" si="3"/>
        <v>#DIV/0!</v>
      </c>
    </row>
    <row r="34" spans="1:32" ht="15.5" x14ac:dyDescent="0.35">
      <c r="A34" s="3">
        <f>'Data Siswa'!A32</f>
        <v>31</v>
      </c>
      <c r="B34" s="29">
        <f>'Data Siswa'!B32</f>
        <v>0</v>
      </c>
      <c r="C34" s="3">
        <f>'Data Siswa'!C32</f>
        <v>0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>
        <f t="shared" si="0"/>
        <v>0</v>
      </c>
      <c r="AA34" s="23">
        <f t="shared" si="2"/>
        <v>0</v>
      </c>
      <c r="AB34" s="83"/>
      <c r="AC34" s="23">
        <f>Z34+'Nilai Tahriri'!AQ32</f>
        <v>0</v>
      </c>
      <c r="AD34" s="23" t="e">
        <f>(AA34+'Nilai Tahriri'!AR32)/2</f>
        <v>#DIV/0!</v>
      </c>
      <c r="AE34" s="28">
        <f t="shared" si="1"/>
        <v>29</v>
      </c>
      <c r="AF34" s="81" t="e">
        <f t="shared" si="3"/>
        <v>#DIV/0!</v>
      </c>
    </row>
    <row r="35" spans="1:32" ht="15.5" x14ac:dyDescent="0.35">
      <c r="A35" s="3">
        <f>'Data Siswa'!A33</f>
        <v>32</v>
      </c>
      <c r="B35" s="29">
        <f>'Data Siswa'!B33</f>
        <v>0</v>
      </c>
      <c r="C35" s="3">
        <f>'Data Siswa'!C33</f>
        <v>0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>
        <f t="shared" si="0"/>
        <v>0</v>
      </c>
      <c r="AA35" s="23">
        <f t="shared" si="2"/>
        <v>0</v>
      </c>
      <c r="AB35" s="83"/>
      <c r="AC35" s="23">
        <f>Z35+'Nilai Tahriri'!AQ33</f>
        <v>0</v>
      </c>
      <c r="AD35" s="23" t="e">
        <f>(AA35+'Nilai Tahriri'!AR33)/2</f>
        <v>#DIV/0!</v>
      </c>
      <c r="AE35" s="28">
        <f t="shared" si="1"/>
        <v>29</v>
      </c>
      <c r="AF35" s="81" t="e">
        <f t="shared" si="3"/>
        <v>#DIV/0!</v>
      </c>
    </row>
    <row r="36" spans="1:32" ht="15.5" x14ac:dyDescent="0.35">
      <c r="A36" s="3">
        <f>'Data Siswa'!A34</f>
        <v>33</v>
      </c>
      <c r="B36" s="29">
        <f>'Data Siswa'!B34</f>
        <v>0</v>
      </c>
      <c r="C36" s="3">
        <f>'Data Siswa'!C34</f>
        <v>0</v>
      </c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>
        <f t="shared" si="0"/>
        <v>0</v>
      </c>
      <c r="AA36" s="23">
        <f t="shared" si="2"/>
        <v>0</v>
      </c>
      <c r="AB36" s="83"/>
      <c r="AC36" s="23">
        <f>Z36+'Nilai Tahriri'!AQ34</f>
        <v>0</v>
      </c>
      <c r="AD36" s="23" t="e">
        <f>(AA36+'Nilai Tahriri'!AR34)/2</f>
        <v>#DIV/0!</v>
      </c>
      <c r="AE36" s="28">
        <f t="shared" si="1"/>
        <v>29</v>
      </c>
      <c r="AF36" s="81" t="e">
        <f t="shared" si="3"/>
        <v>#DIV/0!</v>
      </c>
    </row>
    <row r="37" spans="1:32" ht="15.5" x14ac:dyDescent="0.35">
      <c r="A37" s="3">
        <f>'Data Siswa'!A35</f>
        <v>34</v>
      </c>
      <c r="B37" s="29">
        <f>'Data Siswa'!B35</f>
        <v>0</v>
      </c>
      <c r="C37" s="3">
        <f>'Data Siswa'!C35</f>
        <v>0</v>
      </c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>
        <f t="shared" si="0"/>
        <v>0</v>
      </c>
      <c r="AA37" s="23">
        <f t="shared" si="2"/>
        <v>0</v>
      </c>
      <c r="AB37" s="83"/>
      <c r="AC37" s="23">
        <f>Z37+'Nilai Tahriri'!AQ35</f>
        <v>0</v>
      </c>
      <c r="AD37" s="23" t="e">
        <f>(AA37+'Nilai Tahriri'!AR35)/2</f>
        <v>#DIV/0!</v>
      </c>
      <c r="AE37" s="28">
        <f t="shared" si="1"/>
        <v>29</v>
      </c>
      <c r="AF37" s="81" t="e">
        <f t="shared" si="3"/>
        <v>#DIV/0!</v>
      </c>
    </row>
    <row r="38" spans="1:32" ht="15.5" x14ac:dyDescent="0.35">
      <c r="A38" s="3">
        <f>'Data Siswa'!A36</f>
        <v>35</v>
      </c>
      <c r="B38" s="29">
        <f>'Data Siswa'!B36</f>
        <v>0</v>
      </c>
      <c r="C38" s="3">
        <f>'Data Siswa'!C36</f>
        <v>0</v>
      </c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>
        <f t="shared" si="0"/>
        <v>0</v>
      </c>
      <c r="AA38" s="23">
        <f t="shared" si="2"/>
        <v>0</v>
      </c>
      <c r="AB38" s="83"/>
      <c r="AC38" s="23">
        <f>Z38+'Nilai Tahriri'!AQ36</f>
        <v>0</v>
      </c>
      <c r="AD38" s="23" t="e">
        <f>(AA38+'Nilai Tahriri'!AR36)/2</f>
        <v>#DIV/0!</v>
      </c>
      <c r="AE38" s="28">
        <f t="shared" si="1"/>
        <v>29</v>
      </c>
      <c r="AF38" s="81" t="e">
        <f t="shared" si="3"/>
        <v>#DIV/0!</v>
      </c>
    </row>
    <row r="39" spans="1:32" ht="15.5" x14ac:dyDescent="0.35">
      <c r="A39" s="3">
        <f>'Data Siswa'!A37</f>
        <v>36</v>
      </c>
      <c r="B39" s="29">
        <f>'Data Siswa'!B37</f>
        <v>0</v>
      </c>
      <c r="C39" s="3">
        <f>'Data Siswa'!C37</f>
        <v>0</v>
      </c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>
        <f t="shared" si="0"/>
        <v>0</v>
      </c>
      <c r="AA39" s="23">
        <f t="shared" si="2"/>
        <v>0</v>
      </c>
      <c r="AB39" s="83"/>
      <c r="AC39" s="23">
        <f>Z39+'Nilai Tahriri'!AQ37</f>
        <v>0</v>
      </c>
      <c r="AD39" s="23" t="e">
        <f>(AA39+'Nilai Tahriri'!AR37)/2</f>
        <v>#DIV/0!</v>
      </c>
      <c r="AE39" s="28">
        <f t="shared" si="1"/>
        <v>29</v>
      </c>
      <c r="AF39" s="81" t="e">
        <f t="shared" si="3"/>
        <v>#DIV/0!</v>
      </c>
    </row>
    <row r="40" spans="1:32" ht="15.5" x14ac:dyDescent="0.35">
      <c r="A40" s="3">
        <f>'Data Siswa'!A38</f>
        <v>37</v>
      </c>
      <c r="B40" s="29">
        <f>'Data Siswa'!B38</f>
        <v>0</v>
      </c>
      <c r="C40" s="3">
        <f>'Data Siswa'!C38</f>
        <v>0</v>
      </c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>
        <f t="shared" si="0"/>
        <v>0</v>
      </c>
      <c r="AA40" s="23">
        <f t="shared" si="2"/>
        <v>0</v>
      </c>
      <c r="AB40" s="83"/>
      <c r="AC40" s="23">
        <f>Z40+'Nilai Tahriri'!AQ38</f>
        <v>0</v>
      </c>
      <c r="AD40" s="23" t="e">
        <f>(AA40+'Nilai Tahriri'!AR38)/2</f>
        <v>#DIV/0!</v>
      </c>
      <c r="AE40" s="28">
        <f t="shared" si="1"/>
        <v>29</v>
      </c>
      <c r="AF40" s="81" t="e">
        <f t="shared" si="3"/>
        <v>#DIV/0!</v>
      </c>
    </row>
    <row r="41" spans="1:32" ht="15.5" x14ac:dyDescent="0.35">
      <c r="A41" s="3">
        <f>'Data Siswa'!A39</f>
        <v>38</v>
      </c>
      <c r="B41" s="29">
        <f>'Data Siswa'!B39</f>
        <v>0</v>
      </c>
      <c r="C41" s="3">
        <f>'Data Siswa'!C39</f>
        <v>0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>
        <f t="shared" si="0"/>
        <v>0</v>
      </c>
      <c r="AA41" s="23">
        <f t="shared" si="2"/>
        <v>0</v>
      </c>
      <c r="AB41" s="83"/>
      <c r="AC41" s="23">
        <f>Z41+'Nilai Tahriri'!AQ39</f>
        <v>0</v>
      </c>
      <c r="AD41" s="23" t="e">
        <f>(AA41+'Nilai Tahriri'!AR39)/2</f>
        <v>#DIV/0!</v>
      </c>
      <c r="AE41" s="28">
        <f t="shared" si="1"/>
        <v>29</v>
      </c>
      <c r="AF41" s="81" t="e">
        <f t="shared" si="3"/>
        <v>#DIV/0!</v>
      </c>
    </row>
    <row r="42" spans="1:32" ht="15.5" x14ac:dyDescent="0.35">
      <c r="A42" s="3">
        <f>'Data Siswa'!A40</f>
        <v>39</v>
      </c>
      <c r="B42" s="29">
        <f>'Data Siswa'!B40</f>
        <v>0</v>
      </c>
      <c r="C42" s="3">
        <f>'Data Siswa'!C40</f>
        <v>0</v>
      </c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>
        <f t="shared" si="0"/>
        <v>0</v>
      </c>
      <c r="AA42" s="23">
        <f t="shared" si="2"/>
        <v>0</v>
      </c>
      <c r="AB42" s="83"/>
      <c r="AC42" s="23">
        <f>Z42+'Nilai Tahriri'!AQ40</f>
        <v>0</v>
      </c>
      <c r="AD42" s="23" t="e">
        <f>(AA42+'Nilai Tahriri'!AR40)/2</f>
        <v>#DIV/0!</v>
      </c>
      <c r="AE42" s="28">
        <f t="shared" si="1"/>
        <v>29</v>
      </c>
      <c r="AF42" s="81" t="e">
        <f t="shared" si="3"/>
        <v>#DIV/0!</v>
      </c>
    </row>
    <row r="43" spans="1:32" ht="15.5" x14ac:dyDescent="0.35">
      <c r="A43" s="3">
        <f>'Data Siswa'!A41</f>
        <v>40</v>
      </c>
      <c r="B43" s="29">
        <f>'Data Siswa'!B41</f>
        <v>0</v>
      </c>
      <c r="C43" s="3">
        <f>'Data Siswa'!C41</f>
        <v>0</v>
      </c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>
        <f t="shared" si="0"/>
        <v>0</v>
      </c>
      <c r="AA43" s="23">
        <f t="shared" si="2"/>
        <v>0</v>
      </c>
      <c r="AB43" s="84"/>
      <c r="AC43" s="23">
        <f>Z43+'Nilai Tahriri'!AQ41</f>
        <v>0</v>
      </c>
      <c r="AD43" s="23" t="e">
        <f>(AA43+'Nilai Tahriri'!AR41)/2</f>
        <v>#DIV/0!</v>
      </c>
      <c r="AE43" s="28">
        <f t="shared" si="1"/>
        <v>29</v>
      </c>
      <c r="AF43" s="81" t="e">
        <f t="shared" si="3"/>
        <v>#DIV/0!</v>
      </c>
    </row>
    <row r="44" spans="1:32" x14ac:dyDescent="0.35">
      <c r="A44">
        <v>1</v>
      </c>
      <c r="B44">
        <v>2</v>
      </c>
      <c r="C44">
        <v>3</v>
      </c>
      <c r="D44">
        <v>4</v>
      </c>
      <c r="E44">
        <v>5</v>
      </c>
      <c r="F44">
        <v>6</v>
      </c>
      <c r="G44">
        <v>7</v>
      </c>
      <c r="H44">
        <v>8</v>
      </c>
      <c r="I44">
        <v>9</v>
      </c>
      <c r="J44">
        <v>10</v>
      </c>
      <c r="K44">
        <v>11</v>
      </c>
      <c r="L44">
        <v>12</v>
      </c>
      <c r="M44">
        <v>13</v>
      </c>
      <c r="N44">
        <v>14</v>
      </c>
      <c r="O44">
        <v>15</v>
      </c>
      <c r="P44">
        <v>16</v>
      </c>
      <c r="Q44">
        <v>17</v>
      </c>
      <c r="R44">
        <v>18</v>
      </c>
      <c r="S44">
        <v>19</v>
      </c>
      <c r="T44">
        <v>20</v>
      </c>
      <c r="U44">
        <v>21</v>
      </c>
      <c r="V44">
        <v>22</v>
      </c>
      <c r="W44">
        <v>23</v>
      </c>
      <c r="X44">
        <v>24</v>
      </c>
      <c r="Y44">
        <v>25</v>
      </c>
      <c r="Z44">
        <v>25</v>
      </c>
      <c r="AA44">
        <v>25</v>
      </c>
      <c r="AB44">
        <v>28</v>
      </c>
      <c r="AC44">
        <v>29</v>
      </c>
      <c r="AD44">
        <v>30</v>
      </c>
      <c r="AE44">
        <v>31</v>
      </c>
      <c r="AF44">
        <v>32</v>
      </c>
    </row>
  </sheetData>
  <sheetProtection selectLockedCells="1"/>
  <mergeCells count="21">
    <mergeCell ref="AG4:AI4"/>
    <mergeCell ref="AG5:AI5"/>
    <mergeCell ref="AG6:AI6"/>
    <mergeCell ref="AG7:AI8"/>
    <mergeCell ref="Z2:Z3"/>
    <mergeCell ref="AF2:AF3"/>
    <mergeCell ref="AB1:AB3"/>
    <mergeCell ref="AC1:AE1"/>
    <mergeCell ref="AC2:AC3"/>
    <mergeCell ref="AD2:AD3"/>
    <mergeCell ref="AE2:AE3"/>
    <mergeCell ref="J2:O2"/>
    <mergeCell ref="P2:U2"/>
    <mergeCell ref="V2:Y2"/>
    <mergeCell ref="A1:C1"/>
    <mergeCell ref="D1:AA1"/>
    <mergeCell ref="D2:I2"/>
    <mergeCell ref="AA2:AA3"/>
    <mergeCell ref="A2:A3"/>
    <mergeCell ref="B2:B3"/>
    <mergeCell ref="C2:C3"/>
  </mergeCell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D4" sqref="D4:I43"/>
    </sheetView>
  </sheetViews>
  <sheetFormatPr defaultRowHeight="14.5" x14ac:dyDescent="0.35"/>
  <cols>
    <col min="1" max="1" width="6.54296875" customWidth="1"/>
    <col min="2" max="2" width="32.453125" customWidth="1"/>
    <col min="3" max="3" width="5.90625" bestFit="1" customWidth="1"/>
    <col min="10" max="10" width="39.453125" customWidth="1"/>
  </cols>
  <sheetData>
    <row r="1" spans="1:10" x14ac:dyDescent="0.35">
      <c r="A1" s="238" t="s">
        <v>194</v>
      </c>
      <c r="B1" s="238"/>
      <c r="C1" s="238"/>
      <c r="D1" s="236" t="s">
        <v>103</v>
      </c>
      <c r="E1" s="236"/>
      <c r="F1" s="236"/>
      <c r="G1" s="236"/>
      <c r="H1" s="236"/>
      <c r="I1" s="236"/>
      <c r="J1" s="11"/>
    </row>
    <row r="2" spans="1:10" ht="14.4" customHeight="1" x14ac:dyDescent="0.35">
      <c r="A2" s="223" t="s">
        <v>86</v>
      </c>
      <c r="B2" s="215" t="s">
        <v>56</v>
      </c>
      <c r="C2" s="223" t="s">
        <v>55</v>
      </c>
      <c r="D2" s="237" t="s">
        <v>32</v>
      </c>
      <c r="E2" s="237"/>
      <c r="F2" s="237"/>
      <c r="G2" s="235" t="s">
        <v>96</v>
      </c>
      <c r="H2" s="235"/>
      <c r="I2" s="235"/>
      <c r="J2" s="81" t="s">
        <v>196</v>
      </c>
    </row>
    <row r="3" spans="1:10" ht="53.15" customHeight="1" x14ac:dyDescent="0.35">
      <c r="A3" s="223"/>
      <c r="B3" s="215"/>
      <c r="C3" s="223"/>
      <c r="D3" s="26" t="s">
        <v>35</v>
      </c>
      <c r="E3" s="26" t="s">
        <v>105</v>
      </c>
      <c r="F3" s="26" t="s">
        <v>33</v>
      </c>
      <c r="G3" s="26" t="s">
        <v>108</v>
      </c>
      <c r="H3" s="26" t="s">
        <v>106</v>
      </c>
      <c r="I3" s="26" t="s">
        <v>107</v>
      </c>
      <c r="J3" s="80" t="s">
        <v>46</v>
      </c>
    </row>
    <row r="4" spans="1:10" ht="15.5" x14ac:dyDescent="0.35">
      <c r="A4" s="3">
        <f>'Data Siswa'!A2</f>
        <v>1</v>
      </c>
      <c r="B4" s="29" t="str">
        <f>'Data Siswa'!B2</f>
        <v>AFIF FADHILAH</v>
      </c>
      <c r="C4" s="3" t="str">
        <f>'Data Siswa'!C2</f>
        <v>585</v>
      </c>
      <c r="D4" s="28"/>
      <c r="E4" s="28"/>
      <c r="F4" s="28"/>
      <c r="G4" s="28"/>
      <c r="H4" s="28"/>
      <c r="I4" s="28"/>
      <c r="J4" s="2" t="s">
        <v>198</v>
      </c>
    </row>
    <row r="5" spans="1:10" ht="15.5" x14ac:dyDescent="0.35">
      <c r="A5" s="3">
        <f>'Data Siswa'!A3</f>
        <v>2</v>
      </c>
      <c r="B5" s="30" t="str">
        <f>'Data Siswa'!B3</f>
        <v>AHMAD FAUZAN</v>
      </c>
      <c r="C5" s="3" t="str">
        <f>'Data Siswa'!C3</f>
        <v>586</v>
      </c>
      <c r="D5" s="28"/>
      <c r="E5" s="28"/>
      <c r="F5" s="28"/>
      <c r="G5" s="28"/>
      <c r="H5" s="28"/>
      <c r="I5" s="28"/>
      <c r="J5" s="2" t="s">
        <v>198</v>
      </c>
    </row>
    <row r="6" spans="1:10" ht="15.5" x14ac:dyDescent="0.35">
      <c r="A6" s="3">
        <f>'Data Siswa'!A4</f>
        <v>3</v>
      </c>
      <c r="B6" s="29" t="str">
        <f>'Data Siswa'!B4</f>
        <v>ANDY SETIAWAN</v>
      </c>
      <c r="C6" s="3" t="str">
        <f>'Data Siswa'!C4</f>
        <v>587</v>
      </c>
      <c r="D6" s="28"/>
      <c r="E6" s="28"/>
      <c r="F6" s="28"/>
      <c r="G6" s="28"/>
      <c r="H6" s="28"/>
      <c r="I6" s="28"/>
      <c r="J6" s="2" t="s">
        <v>198</v>
      </c>
    </row>
    <row r="7" spans="1:10" ht="15.5" x14ac:dyDescent="0.35">
      <c r="A7" s="3">
        <f>'Data Siswa'!A5</f>
        <v>4</v>
      </c>
      <c r="B7" s="29" t="str">
        <f>'Data Siswa'!B5</f>
        <v>ARDI NUR YAHYA</v>
      </c>
      <c r="C7" s="3" t="str">
        <f>'Data Siswa'!C5</f>
        <v>588</v>
      </c>
      <c r="D7" s="28"/>
      <c r="E7" s="28"/>
      <c r="F7" s="28"/>
      <c r="G7" s="28"/>
      <c r="H7" s="28"/>
      <c r="I7" s="28"/>
      <c r="J7" s="2" t="s">
        <v>198</v>
      </c>
    </row>
    <row r="8" spans="1:10" ht="15.5" x14ac:dyDescent="0.35">
      <c r="A8" s="3">
        <f>'Data Siswa'!A6</f>
        <v>5</v>
      </c>
      <c r="B8" s="29" t="str">
        <f>'Data Siswa'!B6</f>
        <v>ARIESETIADI MUDZAKIR MANAF</v>
      </c>
      <c r="C8" s="3" t="str">
        <f>'Data Siswa'!C6</f>
        <v>589</v>
      </c>
      <c r="D8" s="28"/>
      <c r="E8" s="28"/>
      <c r="F8" s="28"/>
      <c r="G8" s="28"/>
      <c r="H8" s="28"/>
      <c r="I8" s="28"/>
      <c r="J8" s="2" t="s">
        <v>198</v>
      </c>
    </row>
    <row r="9" spans="1:10" ht="15.5" x14ac:dyDescent="0.35">
      <c r="A9" s="3">
        <f>'Data Siswa'!A7</f>
        <v>6</v>
      </c>
      <c r="B9" s="29" t="str">
        <f>'Data Siswa'!B7</f>
        <v>AZIZUL LATHIF</v>
      </c>
      <c r="C9" s="3" t="str">
        <f>'Data Siswa'!C7</f>
        <v>590</v>
      </c>
      <c r="D9" s="28"/>
      <c r="E9" s="28"/>
      <c r="F9" s="28"/>
      <c r="G9" s="28"/>
      <c r="H9" s="28"/>
      <c r="I9" s="28"/>
      <c r="J9" s="2" t="s">
        <v>198</v>
      </c>
    </row>
    <row r="10" spans="1:10" ht="15.5" x14ac:dyDescent="0.35">
      <c r="A10" s="3">
        <f>'Data Siswa'!A8</f>
        <v>7</v>
      </c>
      <c r="B10" s="29" t="str">
        <f>'Data Siswa'!B8</f>
        <v>FAIZAL NABAWI</v>
      </c>
      <c r="C10" s="3" t="str">
        <f>'Data Siswa'!C8</f>
        <v>591</v>
      </c>
      <c r="D10" s="28"/>
      <c r="E10" s="28"/>
      <c r="F10" s="28"/>
      <c r="G10" s="28"/>
      <c r="H10" s="28"/>
      <c r="I10" s="28"/>
      <c r="J10" s="2" t="s">
        <v>198</v>
      </c>
    </row>
    <row r="11" spans="1:10" ht="15.5" x14ac:dyDescent="0.35">
      <c r="A11" s="3">
        <f>'Data Siswa'!A9</f>
        <v>8</v>
      </c>
      <c r="B11" s="29" t="str">
        <f>'Data Siswa'!B9</f>
        <v>FIKRI MAULANA</v>
      </c>
      <c r="C11" s="3" t="str">
        <f>'Data Siswa'!C9</f>
        <v>592</v>
      </c>
      <c r="D11" s="28"/>
      <c r="E11" s="28"/>
      <c r="F11" s="28"/>
      <c r="G11" s="28"/>
      <c r="H11" s="28"/>
      <c r="I11" s="28"/>
      <c r="J11" s="2" t="s">
        <v>198</v>
      </c>
    </row>
    <row r="12" spans="1:10" ht="15.5" x14ac:dyDescent="0.35">
      <c r="A12" s="3">
        <f>'Data Siswa'!A10</f>
        <v>9</v>
      </c>
      <c r="B12" s="29" t="str">
        <f>'Data Siswa'!B10</f>
        <v>IMAM ALIEF</v>
      </c>
      <c r="C12" s="3" t="str">
        <f>'Data Siswa'!C10</f>
        <v>593</v>
      </c>
      <c r="D12" s="28"/>
      <c r="E12" s="28"/>
      <c r="F12" s="28"/>
      <c r="G12" s="28"/>
      <c r="H12" s="28"/>
      <c r="I12" s="28"/>
      <c r="J12" s="2" t="s">
        <v>198</v>
      </c>
    </row>
    <row r="13" spans="1:10" ht="15.5" x14ac:dyDescent="0.35">
      <c r="A13" s="3">
        <f>'Data Siswa'!A11</f>
        <v>10</v>
      </c>
      <c r="B13" s="29" t="str">
        <f>'Data Siswa'!B11</f>
        <v>JAMI NUR IQBAL</v>
      </c>
      <c r="C13" s="3" t="str">
        <f>'Data Siswa'!C11</f>
        <v>594</v>
      </c>
      <c r="D13" s="28"/>
      <c r="E13" s="28"/>
      <c r="F13" s="28"/>
      <c r="G13" s="28"/>
      <c r="H13" s="28"/>
      <c r="I13" s="28"/>
      <c r="J13" s="2" t="s">
        <v>198</v>
      </c>
    </row>
    <row r="14" spans="1:10" ht="15.5" x14ac:dyDescent="0.35">
      <c r="A14" s="3">
        <f>'Data Siswa'!A12</f>
        <v>11</v>
      </c>
      <c r="B14" s="29" t="str">
        <f>'Data Siswa'!B12</f>
        <v>KHOIRUL BASYAR</v>
      </c>
      <c r="C14" s="3" t="str">
        <f>'Data Siswa'!C12</f>
        <v>595</v>
      </c>
      <c r="D14" s="28"/>
      <c r="E14" s="28"/>
      <c r="F14" s="28"/>
      <c r="G14" s="28"/>
      <c r="H14" s="28"/>
      <c r="I14" s="28"/>
      <c r="J14" s="2" t="s">
        <v>198</v>
      </c>
    </row>
    <row r="15" spans="1:10" ht="15.5" x14ac:dyDescent="0.35">
      <c r="A15" s="3">
        <f>'Data Siswa'!A13</f>
        <v>12</v>
      </c>
      <c r="B15" s="29" t="str">
        <f>'Data Siswa'!B13</f>
        <v>MOHAMMAD RAFI SUGIA</v>
      </c>
      <c r="C15" s="3" t="str">
        <f>'Data Siswa'!C13</f>
        <v>596</v>
      </c>
      <c r="D15" s="28"/>
      <c r="E15" s="28"/>
      <c r="F15" s="28"/>
      <c r="G15" s="28"/>
      <c r="H15" s="28"/>
      <c r="I15" s="28"/>
      <c r="J15" s="2" t="s">
        <v>198</v>
      </c>
    </row>
    <row r="16" spans="1:10" ht="15.5" x14ac:dyDescent="0.35">
      <c r="A16" s="3">
        <f>'Data Siswa'!A14</f>
        <v>13</v>
      </c>
      <c r="B16" s="29" t="str">
        <f>'Data Siswa'!B14</f>
        <v>MUHAMAD ARDIYANSYAH</v>
      </c>
      <c r="C16" s="3" t="str">
        <f>'Data Siswa'!C14</f>
        <v>597</v>
      </c>
      <c r="D16" s="28"/>
      <c r="E16" s="28"/>
      <c r="F16" s="28"/>
      <c r="G16" s="28"/>
      <c r="H16" s="28"/>
      <c r="I16" s="28"/>
      <c r="J16" s="2" t="s">
        <v>198</v>
      </c>
    </row>
    <row r="17" spans="1:10" ht="15.5" x14ac:dyDescent="0.35">
      <c r="A17" s="3">
        <f>'Data Siswa'!A15</f>
        <v>14</v>
      </c>
      <c r="B17" s="29" t="str">
        <f>'Data Siswa'!B15</f>
        <v>MUHAMAD IRZAN JOHAN</v>
      </c>
      <c r="C17" s="3" t="str">
        <f>'Data Siswa'!C15</f>
        <v>598</v>
      </c>
      <c r="D17" s="28"/>
      <c r="E17" s="28"/>
      <c r="F17" s="28"/>
      <c r="G17" s="28"/>
      <c r="H17" s="28"/>
      <c r="I17" s="28"/>
      <c r="J17" s="2" t="s">
        <v>198</v>
      </c>
    </row>
    <row r="18" spans="1:10" ht="15.5" x14ac:dyDescent="0.35">
      <c r="A18" s="3">
        <f>'Data Siswa'!A16</f>
        <v>15</v>
      </c>
      <c r="B18" s="29" t="str">
        <f>'Data Siswa'!B16</f>
        <v>MUHAMMAD ALFIYAN MULYADI</v>
      </c>
      <c r="C18" s="3" t="str">
        <f>'Data Siswa'!C16</f>
        <v>599</v>
      </c>
      <c r="D18" s="28"/>
      <c r="E18" s="28"/>
      <c r="F18" s="28"/>
      <c r="G18" s="28"/>
      <c r="H18" s="28"/>
      <c r="I18" s="28"/>
      <c r="J18" s="2" t="s">
        <v>198</v>
      </c>
    </row>
    <row r="19" spans="1:10" ht="15.5" x14ac:dyDescent="0.35">
      <c r="A19" s="3">
        <f>'Data Siswa'!A17</f>
        <v>16</v>
      </c>
      <c r="B19" s="29" t="str">
        <f>'Data Siswa'!B17</f>
        <v>MUHAMMAD DZIKI ALAMSYAH</v>
      </c>
      <c r="C19" s="3" t="str">
        <f>'Data Siswa'!C17</f>
        <v>600</v>
      </c>
      <c r="D19" s="28"/>
      <c r="E19" s="28"/>
      <c r="F19" s="28"/>
      <c r="G19" s="28"/>
      <c r="H19" s="28"/>
      <c r="I19" s="28"/>
      <c r="J19" s="2" t="s">
        <v>198</v>
      </c>
    </row>
    <row r="20" spans="1:10" ht="15.5" x14ac:dyDescent="0.35">
      <c r="A20" s="3">
        <f>'Data Siswa'!A18</f>
        <v>17</v>
      </c>
      <c r="B20" s="29" t="str">
        <f>'Data Siswa'!B18</f>
        <v>MUHAMMAD IHSAN NASRULLAH</v>
      </c>
      <c r="C20" s="3" t="str">
        <f>'Data Siswa'!C18</f>
        <v>601</v>
      </c>
      <c r="D20" s="28"/>
      <c r="E20" s="28"/>
      <c r="F20" s="28"/>
      <c r="G20" s="28"/>
      <c r="H20" s="28"/>
      <c r="I20" s="28"/>
      <c r="J20" s="2" t="s">
        <v>198</v>
      </c>
    </row>
    <row r="21" spans="1:10" ht="15.5" x14ac:dyDescent="0.35">
      <c r="A21" s="3">
        <f>'Data Siswa'!A19</f>
        <v>18</v>
      </c>
      <c r="B21" s="29" t="str">
        <f>'Data Siswa'!B19</f>
        <v>MUHAMMAD KEVIN LAZUARDI</v>
      </c>
      <c r="C21" s="3" t="str">
        <f>'Data Siswa'!C19</f>
        <v>602</v>
      </c>
      <c r="D21" s="28"/>
      <c r="E21" s="28"/>
      <c r="F21" s="28"/>
      <c r="G21" s="28"/>
      <c r="H21" s="28"/>
      <c r="I21" s="28"/>
      <c r="J21" s="2" t="s">
        <v>198</v>
      </c>
    </row>
    <row r="22" spans="1:10" ht="15.5" x14ac:dyDescent="0.35">
      <c r="A22" s="3">
        <f>'Data Siswa'!A20</f>
        <v>19</v>
      </c>
      <c r="B22" s="29" t="str">
        <f>'Data Siswa'!B20</f>
        <v>MUHAMMAD SYAHRIL</v>
      </c>
      <c r="C22" s="3" t="str">
        <f>'Data Siswa'!C20</f>
        <v>603</v>
      </c>
      <c r="D22" s="28"/>
      <c r="E22" s="28"/>
      <c r="F22" s="28"/>
      <c r="G22" s="28"/>
      <c r="H22" s="28"/>
      <c r="I22" s="28"/>
      <c r="J22" s="2" t="s">
        <v>198</v>
      </c>
    </row>
    <row r="23" spans="1:10" ht="15.5" x14ac:dyDescent="0.35">
      <c r="A23" s="3">
        <f>'Data Siswa'!A21</f>
        <v>20</v>
      </c>
      <c r="B23" s="29" t="str">
        <f>'Data Siswa'!B21</f>
        <v>MUHAMMAD WAHID ARIFIANTO</v>
      </c>
      <c r="C23" s="3" t="str">
        <f>'Data Siswa'!C21</f>
        <v>604</v>
      </c>
      <c r="D23" s="28"/>
      <c r="E23" s="28"/>
      <c r="F23" s="28"/>
      <c r="G23" s="28"/>
      <c r="H23" s="28"/>
      <c r="I23" s="28"/>
      <c r="J23" s="2" t="s">
        <v>198</v>
      </c>
    </row>
    <row r="24" spans="1:10" ht="15.5" x14ac:dyDescent="0.35">
      <c r="A24" s="3">
        <f>'Data Siswa'!A22</f>
        <v>21</v>
      </c>
      <c r="B24" s="29" t="str">
        <f>'Data Siswa'!B22</f>
        <v>MUHAMMAD ZAIN HIFZHI MUZAKKY</v>
      </c>
      <c r="C24" s="3" t="str">
        <f>'Data Siswa'!C22</f>
        <v>605</v>
      </c>
      <c r="D24" s="28"/>
      <c r="E24" s="28"/>
      <c r="F24" s="28"/>
      <c r="G24" s="28"/>
      <c r="H24" s="28"/>
      <c r="I24" s="28"/>
      <c r="J24" s="2" t="s">
        <v>198</v>
      </c>
    </row>
    <row r="25" spans="1:10" ht="15.5" x14ac:dyDescent="0.35">
      <c r="A25" s="3">
        <f>'Data Siswa'!A23</f>
        <v>22</v>
      </c>
      <c r="B25" s="29" t="str">
        <f>'Data Siswa'!B23</f>
        <v>REHAN AGUSTINO</v>
      </c>
      <c r="C25" s="3" t="str">
        <f>'Data Siswa'!C23</f>
        <v>606</v>
      </c>
      <c r="D25" s="28"/>
      <c r="E25" s="28"/>
      <c r="F25" s="28"/>
      <c r="G25" s="28"/>
      <c r="H25" s="28"/>
      <c r="I25" s="28"/>
      <c r="J25" s="2" t="s">
        <v>198</v>
      </c>
    </row>
    <row r="26" spans="1:10" ht="15.5" x14ac:dyDescent="0.35">
      <c r="A26" s="3">
        <f>'Data Siswa'!A24</f>
        <v>23</v>
      </c>
      <c r="B26" s="29" t="str">
        <f>'Data Siswa'!B24</f>
        <v>RIDHO ARDHI NUGROHO</v>
      </c>
      <c r="C26" s="3" t="str">
        <f>'Data Siswa'!C24</f>
        <v>607</v>
      </c>
      <c r="D26" s="28"/>
      <c r="E26" s="28"/>
      <c r="F26" s="28"/>
      <c r="G26" s="28"/>
      <c r="H26" s="28"/>
      <c r="I26" s="28"/>
      <c r="J26" s="2" t="s">
        <v>198</v>
      </c>
    </row>
    <row r="27" spans="1:10" ht="15.5" x14ac:dyDescent="0.35">
      <c r="A27" s="3">
        <f>'Data Siswa'!A25</f>
        <v>24</v>
      </c>
      <c r="B27" s="29" t="str">
        <f>'Data Siswa'!B25</f>
        <v>RISKI ROMADHAN</v>
      </c>
      <c r="C27" s="3" t="str">
        <f>'Data Siswa'!C25</f>
        <v>608</v>
      </c>
      <c r="D27" s="28"/>
      <c r="E27" s="28"/>
      <c r="F27" s="28"/>
      <c r="G27" s="28"/>
      <c r="H27" s="28"/>
      <c r="I27" s="28"/>
      <c r="J27" s="2" t="s">
        <v>198</v>
      </c>
    </row>
    <row r="28" spans="1:10" ht="15.5" x14ac:dyDescent="0.35">
      <c r="A28" s="3">
        <f>'Data Siswa'!A26</f>
        <v>25</v>
      </c>
      <c r="B28" s="29" t="str">
        <f>'Data Siswa'!B26</f>
        <v>ROFIQ RUSYADI</v>
      </c>
      <c r="C28" s="3" t="str">
        <f>'Data Siswa'!C26</f>
        <v>609</v>
      </c>
      <c r="D28" s="28"/>
      <c r="E28" s="28"/>
      <c r="F28" s="28"/>
      <c r="G28" s="28"/>
      <c r="H28" s="28"/>
      <c r="I28" s="28"/>
      <c r="J28" s="2" t="s">
        <v>198</v>
      </c>
    </row>
    <row r="29" spans="1:10" ht="15.5" x14ac:dyDescent="0.35">
      <c r="A29" s="3">
        <f>'Data Siswa'!A27</f>
        <v>26</v>
      </c>
      <c r="B29" s="29" t="str">
        <f>'Data Siswa'!B27</f>
        <v>WAHYU ROMADHON</v>
      </c>
      <c r="C29" s="3" t="str">
        <f>'Data Siswa'!C27</f>
        <v>610</v>
      </c>
      <c r="D29" s="28"/>
      <c r="E29" s="28"/>
      <c r="F29" s="28"/>
      <c r="G29" s="28"/>
      <c r="H29" s="28"/>
      <c r="I29" s="28"/>
      <c r="J29" s="2" t="s">
        <v>198</v>
      </c>
    </row>
    <row r="30" spans="1:10" ht="15.5" x14ac:dyDescent="0.35">
      <c r="A30" s="3">
        <f>'Data Siswa'!A28</f>
        <v>27</v>
      </c>
      <c r="B30" s="29" t="str">
        <f>'Data Siswa'!B28</f>
        <v>WHILDAN PRADANA SETIAWAN</v>
      </c>
      <c r="C30" s="3" t="str">
        <f>'Data Siswa'!C28</f>
        <v>611</v>
      </c>
      <c r="D30" s="28"/>
      <c r="E30" s="28"/>
      <c r="F30" s="28"/>
      <c r="G30" s="28"/>
      <c r="H30" s="28"/>
      <c r="I30" s="28"/>
      <c r="J30" s="2" t="s">
        <v>198</v>
      </c>
    </row>
    <row r="31" spans="1:10" ht="15.5" x14ac:dyDescent="0.35">
      <c r="A31" s="3">
        <f>'Data Siswa'!A29</f>
        <v>28</v>
      </c>
      <c r="B31" s="29" t="str">
        <f>'Data Siswa'!B29</f>
        <v>WILDAN AULIA DANI</v>
      </c>
      <c r="C31" s="3" t="str">
        <f>'Data Siswa'!C29</f>
        <v>612</v>
      </c>
      <c r="D31" s="28"/>
      <c r="E31" s="28"/>
      <c r="F31" s="28"/>
      <c r="G31" s="28"/>
      <c r="H31" s="28"/>
      <c r="I31" s="28"/>
      <c r="J31" s="2" t="s">
        <v>198</v>
      </c>
    </row>
    <row r="32" spans="1:10" ht="15.5" x14ac:dyDescent="0.35">
      <c r="A32" s="3">
        <f>'Data Siswa'!A30</f>
        <v>29</v>
      </c>
      <c r="B32" s="29">
        <f>'Data Siswa'!B30</f>
        <v>0</v>
      </c>
      <c r="C32" s="3">
        <f>'Data Siswa'!C30</f>
        <v>0</v>
      </c>
      <c r="D32" s="28"/>
      <c r="E32" s="28"/>
      <c r="F32" s="28"/>
      <c r="G32" s="28"/>
      <c r="H32" s="28"/>
      <c r="I32" s="28"/>
      <c r="J32" s="2" t="s">
        <v>198</v>
      </c>
    </row>
    <row r="33" spans="1:10" ht="15.5" x14ac:dyDescent="0.35">
      <c r="A33" s="3">
        <f>'Data Siswa'!A31</f>
        <v>30</v>
      </c>
      <c r="B33" s="29">
        <f>'Data Siswa'!B31</f>
        <v>0</v>
      </c>
      <c r="C33" s="3">
        <f>'Data Siswa'!C31</f>
        <v>0</v>
      </c>
      <c r="D33" s="28"/>
      <c r="E33" s="28"/>
      <c r="F33" s="28"/>
      <c r="G33" s="28"/>
      <c r="H33" s="28"/>
      <c r="I33" s="28"/>
      <c r="J33" s="2" t="s">
        <v>198</v>
      </c>
    </row>
    <row r="34" spans="1:10" ht="15.5" x14ac:dyDescent="0.35">
      <c r="A34" s="3">
        <f>'Data Siswa'!A32</f>
        <v>31</v>
      </c>
      <c r="B34" s="29">
        <f>'Data Siswa'!B32</f>
        <v>0</v>
      </c>
      <c r="C34" s="3">
        <f>'Data Siswa'!C32</f>
        <v>0</v>
      </c>
      <c r="D34" s="28"/>
      <c r="E34" s="28"/>
      <c r="F34" s="28"/>
      <c r="G34" s="28"/>
      <c r="H34" s="28"/>
      <c r="I34" s="28"/>
      <c r="J34" s="2" t="s">
        <v>198</v>
      </c>
    </row>
    <row r="35" spans="1:10" ht="15.5" x14ac:dyDescent="0.35">
      <c r="A35" s="3">
        <f>'Data Siswa'!A33</f>
        <v>32</v>
      </c>
      <c r="B35" s="29">
        <f>'Data Siswa'!B33</f>
        <v>0</v>
      </c>
      <c r="C35" s="3">
        <f>'Data Siswa'!C33</f>
        <v>0</v>
      </c>
      <c r="D35" s="28"/>
      <c r="E35" s="28"/>
      <c r="F35" s="28"/>
      <c r="G35" s="28"/>
      <c r="H35" s="28"/>
      <c r="I35" s="28"/>
      <c r="J35" s="2" t="s">
        <v>198</v>
      </c>
    </row>
    <row r="36" spans="1:10" ht="15.5" x14ac:dyDescent="0.35">
      <c r="A36" s="3">
        <f>'Data Siswa'!A34</f>
        <v>33</v>
      </c>
      <c r="B36" s="29">
        <f>'Data Siswa'!B34</f>
        <v>0</v>
      </c>
      <c r="C36" s="3">
        <f>'Data Siswa'!C34</f>
        <v>0</v>
      </c>
      <c r="D36" s="28"/>
      <c r="E36" s="28"/>
      <c r="F36" s="28"/>
      <c r="G36" s="28"/>
      <c r="H36" s="28"/>
      <c r="I36" s="28"/>
      <c r="J36" s="2" t="s">
        <v>198</v>
      </c>
    </row>
    <row r="37" spans="1:10" ht="15.5" x14ac:dyDescent="0.35">
      <c r="A37" s="3">
        <f>'Data Siswa'!A35</f>
        <v>34</v>
      </c>
      <c r="B37" s="29">
        <f>'Data Siswa'!B35</f>
        <v>0</v>
      </c>
      <c r="C37" s="3">
        <f>'Data Siswa'!C35</f>
        <v>0</v>
      </c>
      <c r="D37" s="28"/>
      <c r="E37" s="28"/>
      <c r="F37" s="28"/>
      <c r="G37" s="28"/>
      <c r="H37" s="28"/>
      <c r="I37" s="28"/>
      <c r="J37" s="2" t="s">
        <v>198</v>
      </c>
    </row>
    <row r="38" spans="1:10" ht="15.5" x14ac:dyDescent="0.35">
      <c r="A38" s="3">
        <f>'Data Siswa'!A36</f>
        <v>35</v>
      </c>
      <c r="B38" s="29">
        <f>'Data Siswa'!B36</f>
        <v>0</v>
      </c>
      <c r="C38" s="3">
        <f>'Data Siswa'!C36</f>
        <v>0</v>
      </c>
      <c r="D38" s="28"/>
      <c r="E38" s="28"/>
      <c r="F38" s="28"/>
      <c r="G38" s="28"/>
      <c r="H38" s="28"/>
      <c r="I38" s="28"/>
      <c r="J38" s="2" t="s">
        <v>198</v>
      </c>
    </row>
    <row r="39" spans="1:10" ht="15.5" x14ac:dyDescent="0.35">
      <c r="A39" s="3">
        <f>'Data Siswa'!A37</f>
        <v>36</v>
      </c>
      <c r="B39" s="29">
        <f>'Data Siswa'!B37</f>
        <v>0</v>
      </c>
      <c r="C39" s="3">
        <f>'Data Siswa'!C37</f>
        <v>0</v>
      </c>
      <c r="D39" s="28"/>
      <c r="E39" s="28"/>
      <c r="F39" s="28"/>
      <c r="G39" s="28"/>
      <c r="H39" s="28"/>
      <c r="I39" s="28"/>
      <c r="J39" s="2" t="s">
        <v>198</v>
      </c>
    </row>
    <row r="40" spans="1:10" ht="15.5" x14ac:dyDescent="0.35">
      <c r="A40" s="3">
        <f>'Data Siswa'!A38</f>
        <v>37</v>
      </c>
      <c r="B40" s="29">
        <f>'Data Siswa'!B38</f>
        <v>0</v>
      </c>
      <c r="C40" s="3">
        <f>'Data Siswa'!C38</f>
        <v>0</v>
      </c>
      <c r="D40" s="28"/>
      <c r="E40" s="28"/>
      <c r="F40" s="28"/>
      <c r="G40" s="28"/>
      <c r="H40" s="28"/>
      <c r="I40" s="28"/>
      <c r="J40" s="2" t="s">
        <v>198</v>
      </c>
    </row>
    <row r="41" spans="1:10" ht="15.5" x14ac:dyDescent="0.35">
      <c r="A41" s="3">
        <f>'Data Siswa'!A39</f>
        <v>38</v>
      </c>
      <c r="B41" s="29">
        <f>'Data Siswa'!B39</f>
        <v>0</v>
      </c>
      <c r="C41" s="3">
        <f>'Data Siswa'!C39</f>
        <v>0</v>
      </c>
      <c r="D41" s="28"/>
      <c r="E41" s="28"/>
      <c r="F41" s="28"/>
      <c r="G41" s="28"/>
      <c r="H41" s="28"/>
      <c r="I41" s="28"/>
      <c r="J41" s="2" t="s">
        <v>198</v>
      </c>
    </row>
    <row r="42" spans="1:10" ht="15.5" x14ac:dyDescent="0.35">
      <c r="A42" s="3">
        <f>'Data Siswa'!A40</f>
        <v>39</v>
      </c>
      <c r="B42" s="29">
        <f>'Data Siswa'!B40</f>
        <v>0</v>
      </c>
      <c r="C42" s="3">
        <f>'Data Siswa'!C40</f>
        <v>0</v>
      </c>
      <c r="D42" s="28"/>
      <c r="E42" s="28"/>
      <c r="F42" s="28"/>
      <c r="G42" s="28"/>
      <c r="H42" s="28"/>
      <c r="I42" s="28"/>
      <c r="J42" s="2" t="s">
        <v>198</v>
      </c>
    </row>
    <row r="43" spans="1:10" ht="15.5" x14ac:dyDescent="0.35">
      <c r="A43" s="3">
        <f>'Data Siswa'!A41</f>
        <v>40</v>
      </c>
      <c r="B43" s="29">
        <f>'Data Siswa'!B41</f>
        <v>0</v>
      </c>
      <c r="C43" s="3">
        <f>'Data Siswa'!C41</f>
        <v>0</v>
      </c>
      <c r="D43" s="28"/>
      <c r="E43" s="28"/>
      <c r="F43" s="28"/>
      <c r="G43" s="28"/>
      <c r="H43" s="28"/>
      <c r="I43" s="28"/>
      <c r="J43" s="2" t="s">
        <v>198</v>
      </c>
    </row>
  </sheetData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B1:AB60"/>
  <sheetViews>
    <sheetView tabSelected="1" view="pageLayout" topLeftCell="A7" zoomScale="82" zoomScaleNormal="100" zoomScalePageLayoutView="82" workbookViewId="0">
      <selection activeCell="U21" sqref="U21"/>
    </sheetView>
  </sheetViews>
  <sheetFormatPr defaultColWidth="9.08984375" defaultRowHeight="14.5" x14ac:dyDescent="0.35"/>
  <cols>
    <col min="1" max="1" width="4.6328125" customWidth="1"/>
    <col min="2" max="2" width="10.90625" customWidth="1"/>
    <col min="3" max="3" width="1.36328125" customWidth="1"/>
    <col min="4" max="4" width="0.90625" customWidth="1"/>
    <col min="5" max="5" width="2.36328125" customWidth="1"/>
    <col min="6" max="6" width="0.453125" customWidth="1"/>
    <col min="7" max="9" width="1.08984375" customWidth="1"/>
    <col min="10" max="10" width="6.90625" customWidth="1"/>
    <col min="11" max="11" width="14" customWidth="1"/>
    <col min="12" max="12" width="5" style="1" customWidth="1"/>
    <col min="13" max="13" width="10.90625" customWidth="1"/>
    <col min="14" max="14" width="5.08984375" style="8" customWidth="1"/>
    <col min="15" max="15" width="10.90625" customWidth="1"/>
    <col min="16" max="16" width="4" customWidth="1"/>
    <col min="17" max="17" width="14.08984375" customWidth="1"/>
    <col min="18" max="18" width="4.90625" customWidth="1"/>
    <col min="19" max="19" width="5.90625" customWidth="1"/>
    <col min="20" max="20" width="4.54296875" customWidth="1"/>
    <col min="21" max="21" width="10.36328125" customWidth="1"/>
    <col min="22" max="22" width="8.36328125" customWidth="1"/>
    <col min="23" max="23" width="17.08984375" customWidth="1"/>
  </cols>
  <sheetData>
    <row r="1" spans="2:28" ht="6.9" customHeight="1" x14ac:dyDescent="0.35"/>
    <row r="2" spans="2:28" ht="11.4" customHeight="1" x14ac:dyDescent="0.35">
      <c r="B2" s="307" t="str">
        <f>VLOOKUP($U$7,'Nilai Tahriri'!$A$2:$AQ$41,2,FALSE)</f>
        <v>AFIF FADHILAH</v>
      </c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42"/>
      <c r="N2" s="42"/>
      <c r="O2" s="42"/>
      <c r="P2" s="42"/>
      <c r="Q2" s="42"/>
      <c r="R2" s="42"/>
      <c r="S2" s="31"/>
      <c r="T2" s="31"/>
      <c r="U2" s="31"/>
      <c r="V2" s="31"/>
      <c r="W2" s="31"/>
      <c r="X2" s="31"/>
      <c r="Y2" s="31"/>
      <c r="Z2" s="31"/>
      <c r="AA2" s="31"/>
      <c r="AB2" s="31"/>
    </row>
    <row r="3" spans="2:28" ht="18.899999999999999" customHeight="1" x14ac:dyDescent="0.35">
      <c r="B3" s="247" t="str">
        <f>Biodata!$B$10</f>
        <v>العام الدراسي : ١٤٤٢ - ١٤٤٣ ه \ ٢٠٢١ - ٢٠٢٢ م</v>
      </c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 t="str">
        <f>Biodata!$B$7</f>
        <v>الفصل الدراسي : الاول</v>
      </c>
      <c r="N3" s="247"/>
      <c r="O3" s="247"/>
      <c r="P3" s="247" t="str">
        <f>Biodata!$B$4</f>
        <v xml:space="preserve">الصف  : الثاني ج للبنين </v>
      </c>
      <c r="Q3" s="247"/>
      <c r="R3" s="247"/>
      <c r="S3" s="31"/>
      <c r="T3" s="31"/>
      <c r="U3" s="31"/>
      <c r="V3" s="31"/>
      <c r="W3" s="31"/>
      <c r="X3" s="31"/>
      <c r="Y3" s="31"/>
      <c r="Z3" s="31"/>
      <c r="AA3" s="31"/>
      <c r="AB3" s="31"/>
    </row>
    <row r="4" spans="2:28" ht="8.25" customHeight="1" thickBot="1" x14ac:dyDescent="0.4">
      <c r="B4" s="43" t="s">
        <v>110</v>
      </c>
      <c r="C4" s="43"/>
      <c r="D4" s="43"/>
      <c r="E4" s="43"/>
      <c r="F4" s="43"/>
      <c r="G4" s="43"/>
      <c r="H4" s="43"/>
      <c r="I4" s="43"/>
      <c r="J4" s="43"/>
      <c r="K4" s="43"/>
      <c r="L4" s="10"/>
      <c r="M4" s="43"/>
      <c r="O4" s="43"/>
      <c r="P4" s="43"/>
      <c r="Q4" s="43"/>
      <c r="R4" s="43"/>
      <c r="S4" s="31"/>
      <c r="T4" s="31"/>
      <c r="U4" s="31"/>
      <c r="V4" s="31"/>
      <c r="W4" s="31"/>
      <c r="X4" s="31"/>
      <c r="Y4" s="31"/>
      <c r="Z4" s="31"/>
      <c r="AA4" s="31"/>
      <c r="AB4" s="31"/>
    </row>
    <row r="5" spans="2:28" ht="17.149999999999999" customHeight="1" x14ac:dyDescent="0.35">
      <c r="B5" s="248" t="s">
        <v>111</v>
      </c>
      <c r="C5" s="249"/>
      <c r="D5" s="249"/>
      <c r="E5" s="249"/>
      <c r="F5" s="249"/>
      <c r="G5" s="249"/>
      <c r="H5" s="249"/>
      <c r="I5" s="249"/>
      <c r="J5" s="249"/>
      <c r="K5" s="249"/>
      <c r="L5" s="250" t="s">
        <v>0</v>
      </c>
      <c r="M5" s="253" t="s">
        <v>111</v>
      </c>
      <c r="N5" s="249"/>
      <c r="O5" s="249"/>
      <c r="P5" s="249"/>
      <c r="Q5" s="249"/>
      <c r="R5" s="250" t="s">
        <v>0</v>
      </c>
      <c r="S5" s="32"/>
      <c r="T5" s="32"/>
      <c r="U5" s="32"/>
      <c r="V5" s="32"/>
      <c r="W5" s="32"/>
      <c r="X5" s="31"/>
      <c r="Y5" s="31"/>
      <c r="Z5" s="31"/>
      <c r="AA5" s="31"/>
      <c r="AB5" s="31"/>
    </row>
    <row r="6" spans="2:28" ht="17.149999999999999" customHeight="1" x14ac:dyDescent="0.35">
      <c r="B6" s="257" t="s">
        <v>1</v>
      </c>
      <c r="C6" s="258"/>
      <c r="D6" s="258"/>
      <c r="E6" s="258"/>
      <c r="F6" s="258"/>
      <c r="G6" s="258" t="s">
        <v>2</v>
      </c>
      <c r="H6" s="258"/>
      <c r="I6" s="258"/>
      <c r="J6" s="258"/>
      <c r="K6" s="258"/>
      <c r="L6" s="251"/>
      <c r="M6" s="260" t="s">
        <v>1</v>
      </c>
      <c r="N6" s="258"/>
      <c r="O6" s="258" t="s">
        <v>3</v>
      </c>
      <c r="P6" s="258"/>
      <c r="Q6" s="258"/>
      <c r="R6" s="251"/>
      <c r="S6" s="34"/>
      <c r="T6" s="34"/>
      <c r="U6" s="35" t="s">
        <v>112</v>
      </c>
      <c r="V6" s="34"/>
      <c r="W6" s="31"/>
      <c r="X6" s="31"/>
      <c r="Y6" s="31"/>
      <c r="Z6" s="31"/>
      <c r="AA6" s="31"/>
      <c r="AB6" s="31"/>
    </row>
    <row r="7" spans="2:28" ht="17.149999999999999" customHeight="1" thickBot="1" x14ac:dyDescent="0.4">
      <c r="B7" s="86" t="s">
        <v>4</v>
      </c>
      <c r="C7" s="259" t="s">
        <v>5</v>
      </c>
      <c r="D7" s="259"/>
      <c r="E7" s="259"/>
      <c r="F7" s="259"/>
      <c r="G7" s="259"/>
      <c r="H7" s="259"/>
      <c r="I7" s="259"/>
      <c r="J7" s="259"/>
      <c r="K7" s="259"/>
      <c r="L7" s="252"/>
      <c r="M7" s="89" t="s">
        <v>4</v>
      </c>
      <c r="N7" s="44" t="s">
        <v>5</v>
      </c>
      <c r="O7" s="258"/>
      <c r="P7" s="258"/>
      <c r="Q7" s="258"/>
      <c r="R7" s="251"/>
      <c r="S7" s="34"/>
      <c r="T7" s="34"/>
      <c r="U7" s="36">
        <v>1</v>
      </c>
      <c r="V7" s="34"/>
      <c r="W7" s="31"/>
      <c r="X7" s="31"/>
      <c r="Y7" s="31"/>
      <c r="Z7" s="31"/>
      <c r="AA7" s="31"/>
      <c r="AB7" s="31"/>
    </row>
    <row r="8" spans="2:28" ht="15.65" customHeight="1" thickBot="1" x14ac:dyDescent="0.4">
      <c r="B8" s="293" t="s">
        <v>156</v>
      </c>
      <c r="C8" s="294"/>
      <c r="D8" s="294"/>
      <c r="E8" s="294"/>
      <c r="F8" s="294"/>
      <c r="G8" s="294"/>
      <c r="H8" s="294"/>
      <c r="I8" s="294"/>
      <c r="J8" s="294"/>
      <c r="K8" s="294"/>
      <c r="L8" s="295"/>
      <c r="M8" s="90" t="str">
        <f>VLOOKUP(N8,Sheet1!$A$1:$B$83,2)</f>
        <v xml:space="preserve"> </v>
      </c>
      <c r="N8" s="45">
        <f>VLOOKUP($U$7,'Nilai Tahriri'!$A$2:$AQ$41,4,FALSE)</f>
        <v>0</v>
      </c>
      <c r="O8" s="46"/>
      <c r="P8" s="239" t="s">
        <v>114</v>
      </c>
      <c r="Q8" s="240"/>
      <c r="R8" s="47">
        <v>1</v>
      </c>
      <c r="S8" s="34"/>
      <c r="T8" s="34"/>
      <c r="U8" s="31"/>
      <c r="V8" s="34"/>
      <c r="W8" s="31"/>
      <c r="X8" s="31"/>
      <c r="Y8" s="31"/>
      <c r="Z8" s="31"/>
      <c r="AA8" s="31"/>
      <c r="AB8" s="31"/>
    </row>
    <row r="9" spans="2:28" ht="15.65" customHeight="1" x14ac:dyDescent="0.35">
      <c r="B9" s="48" t="str">
        <f>VLOOKUP(C9,Sheet1!$A$1:$B$83,2)</f>
        <v xml:space="preserve"> سبع</v>
      </c>
      <c r="C9" s="254">
        <f>VLOOKUP($U$7,'Nilai Syafahi'!$A$4:$AE$43,4,FALSE)</f>
        <v>7</v>
      </c>
      <c r="D9" s="255"/>
      <c r="E9" s="255"/>
      <c r="F9" s="255"/>
      <c r="G9" s="256" t="s">
        <v>158</v>
      </c>
      <c r="H9" s="239"/>
      <c r="I9" s="239"/>
      <c r="J9" s="239"/>
      <c r="K9" s="240"/>
      <c r="L9" s="47">
        <v>40</v>
      </c>
      <c r="M9" s="87" t="str">
        <f>VLOOKUP(N9,Sheet1!$A$1:$B$83,2)</f>
        <v xml:space="preserve"> اربع</v>
      </c>
      <c r="N9" s="45">
        <f>VLOOKUP($U$7,'Nilai Tahriri'!$A$2:$AQ$41,5,FALSE)</f>
        <v>4</v>
      </c>
      <c r="O9" s="46"/>
      <c r="P9" s="239" t="s">
        <v>115</v>
      </c>
      <c r="Q9" s="240"/>
      <c r="R9" s="49">
        <v>2</v>
      </c>
      <c r="S9" s="34"/>
      <c r="T9" s="34"/>
      <c r="U9" s="241" t="s">
        <v>166</v>
      </c>
      <c r="V9" s="243">
        <v>1</v>
      </c>
      <c r="W9" s="31"/>
      <c r="X9" s="31"/>
      <c r="Y9" s="31"/>
      <c r="Z9" s="31"/>
      <c r="AA9" s="31"/>
      <c r="AB9" s="31"/>
    </row>
    <row r="10" spans="2:28" ht="15.65" customHeight="1" x14ac:dyDescent="0.35">
      <c r="B10" s="48" t="str">
        <f>VLOOKUP(C10,Sheet1!$A$1:$B$83,2)</f>
        <v xml:space="preserve"> ست و نصف</v>
      </c>
      <c r="C10" s="254">
        <f>VLOOKUP($U$7,'Nilai Syafahi'!$A$4:$AE$43,5,FALSE)</f>
        <v>6.5</v>
      </c>
      <c r="D10" s="255"/>
      <c r="E10" s="255"/>
      <c r="F10" s="255"/>
      <c r="G10" s="261"/>
      <c r="H10" s="262"/>
      <c r="I10" s="262"/>
      <c r="J10" s="262"/>
      <c r="K10" s="85" t="s">
        <v>7</v>
      </c>
      <c r="L10" s="49">
        <v>41</v>
      </c>
      <c r="M10" s="87" t="str">
        <f>VLOOKUP(N10,Sheet1!$A$1:$B$83,2)</f>
        <v xml:space="preserve"> ستّ</v>
      </c>
      <c r="N10" s="45">
        <f>VLOOKUP($U$7,'Nilai Tahriri'!$A$2:$AQ$41,6,FALSE)</f>
        <v>6</v>
      </c>
      <c r="O10" s="46"/>
      <c r="P10" s="239" t="s">
        <v>116</v>
      </c>
      <c r="Q10" s="240"/>
      <c r="R10" s="49">
        <v>3</v>
      </c>
      <c r="S10" s="34"/>
      <c r="T10" s="34"/>
      <c r="U10" s="242"/>
      <c r="V10" s="244"/>
      <c r="W10" s="31"/>
      <c r="X10" s="31"/>
      <c r="Y10" s="31"/>
      <c r="Z10" s="31"/>
      <c r="AA10" s="31"/>
      <c r="AB10" s="31"/>
    </row>
    <row r="11" spans="2:28" ht="15.65" customHeight="1" x14ac:dyDescent="0.35">
      <c r="B11" s="48" t="str">
        <f>VLOOKUP(C11,Sheet1!$A$1:$B$83,2)</f>
        <v xml:space="preserve"> ستّ</v>
      </c>
      <c r="C11" s="254">
        <f>VLOOKUP($U$7,'Nilai Syafahi'!$A$4:$AE$43,6,FALSE)</f>
        <v>6</v>
      </c>
      <c r="D11" s="255"/>
      <c r="E11" s="255"/>
      <c r="F11" s="255"/>
      <c r="G11" s="261"/>
      <c r="H11" s="262"/>
      <c r="I11" s="262"/>
      <c r="J11" s="262"/>
      <c r="K11" s="85" t="s">
        <v>9</v>
      </c>
      <c r="L11" s="49">
        <v>42</v>
      </c>
      <c r="M11" s="87" t="str">
        <f>VLOOKUP(N11,Sheet1!$A$1:$B$83,2)</f>
        <v xml:space="preserve"> اربع</v>
      </c>
      <c r="N11" s="45">
        <f>VLOOKUP($U$7,'Nilai Tahriri'!$A$2:$AQ$41,7,FALSE)</f>
        <v>4</v>
      </c>
      <c r="O11" s="46"/>
      <c r="P11" s="239" t="s">
        <v>117</v>
      </c>
      <c r="Q11" s="240"/>
      <c r="R11" s="49">
        <v>4</v>
      </c>
      <c r="S11" s="34"/>
      <c r="T11" s="34"/>
      <c r="U11" s="241" t="s">
        <v>167</v>
      </c>
      <c r="V11" s="245">
        <v>1</v>
      </c>
      <c r="W11" s="31"/>
      <c r="X11" s="31"/>
      <c r="Y11" s="31"/>
      <c r="Z11" s="31"/>
      <c r="AA11" s="31"/>
      <c r="AB11" s="31"/>
    </row>
    <row r="12" spans="2:28" ht="15.65" customHeight="1" x14ac:dyDescent="0.35">
      <c r="B12" s="48" t="str">
        <f>VLOOKUP(C12,Sheet1!$A$1:$B$83,2)</f>
        <v xml:space="preserve"> ست و نصف</v>
      </c>
      <c r="C12" s="254">
        <f>VLOOKUP($U$7,'Nilai Syafahi'!$A$4:$AE$43,7,FALSE)</f>
        <v>6.5</v>
      </c>
      <c r="D12" s="255"/>
      <c r="E12" s="255"/>
      <c r="F12" s="255"/>
      <c r="G12" s="261"/>
      <c r="H12" s="262"/>
      <c r="I12" s="262"/>
      <c r="J12" s="262"/>
      <c r="K12" s="85" t="s">
        <v>11</v>
      </c>
      <c r="L12" s="49">
        <v>43</v>
      </c>
      <c r="M12" s="87" t="str">
        <f>VLOOKUP(N12,Sheet1!$A$1:$B$83,2)</f>
        <v xml:space="preserve"> اربع و نصف</v>
      </c>
      <c r="N12" s="45">
        <f>VLOOKUP($U$7,'Nilai Tahriri'!$A$2:$AQ$41,8,FALSE)</f>
        <v>4.5</v>
      </c>
      <c r="O12" s="46"/>
      <c r="P12" s="239" t="s">
        <v>118</v>
      </c>
      <c r="Q12" s="240"/>
      <c r="R12" s="49">
        <v>5</v>
      </c>
      <c r="S12" s="34"/>
      <c r="T12" s="34"/>
      <c r="U12" s="242"/>
      <c r="V12" s="244"/>
      <c r="W12" s="31"/>
      <c r="X12" s="31"/>
      <c r="Y12" s="31"/>
      <c r="Z12" s="31"/>
      <c r="AA12" s="31"/>
      <c r="AB12" s="31"/>
    </row>
    <row r="13" spans="2:28" ht="15.65" customHeight="1" x14ac:dyDescent="0.35">
      <c r="B13" s="48" t="str">
        <f>VLOOKUP(C13,Sheet1!$A$1:$B$83,2)</f>
        <v xml:space="preserve"> ستّ</v>
      </c>
      <c r="C13" s="254">
        <f>VLOOKUP($U$7,'Nilai Syafahi'!$A$4:$AE$43,8,FALSE)</f>
        <v>6</v>
      </c>
      <c r="D13" s="255"/>
      <c r="E13" s="255"/>
      <c r="F13" s="255"/>
      <c r="G13" s="261"/>
      <c r="H13" s="262"/>
      <c r="I13" s="262"/>
      <c r="J13" s="262"/>
      <c r="K13" s="85" t="s">
        <v>13</v>
      </c>
      <c r="L13" s="49">
        <v>44</v>
      </c>
      <c r="M13" s="87" t="str">
        <f>VLOOKUP(N13,Sheet1!$A$1:$B$83,2)</f>
        <v xml:space="preserve"> ستّ</v>
      </c>
      <c r="N13" s="45">
        <f>VLOOKUP($U$7,'Nilai Tahriri'!$A$2:$AQ$41,9,FALSE)</f>
        <v>6</v>
      </c>
      <c r="O13" s="46"/>
      <c r="P13" s="239" t="s">
        <v>119</v>
      </c>
      <c r="Q13" s="240"/>
      <c r="R13" s="49">
        <v>6</v>
      </c>
      <c r="S13" s="34"/>
      <c r="T13" s="34"/>
      <c r="U13" s="31"/>
      <c r="V13" s="34"/>
      <c r="W13" s="31"/>
      <c r="X13" s="31"/>
      <c r="Y13" s="31"/>
      <c r="Z13" s="31"/>
      <c r="AA13" s="31"/>
      <c r="AB13" s="31"/>
    </row>
    <row r="14" spans="2:28" ht="15.65" customHeight="1" thickBot="1" x14ac:dyDescent="0.4">
      <c r="B14" s="48" t="str">
        <f>VLOOKUP(C14,Sheet1!$A$1:$B$83,2)</f>
        <v xml:space="preserve"> سبع</v>
      </c>
      <c r="C14" s="254">
        <f>VLOOKUP($U$7,'Nilai Syafahi'!$A$4:$AE$43,9,FALSE)</f>
        <v>7</v>
      </c>
      <c r="D14" s="255"/>
      <c r="E14" s="255"/>
      <c r="F14" s="255"/>
      <c r="G14" s="261"/>
      <c r="H14" s="262"/>
      <c r="I14" s="262"/>
      <c r="J14" s="262"/>
      <c r="K14" s="85" t="s">
        <v>15</v>
      </c>
      <c r="L14" s="50">
        <v>45</v>
      </c>
      <c r="M14" s="87" t="str">
        <f>VLOOKUP(N14,Sheet1!$A$1:$B$83,2)</f>
        <v xml:space="preserve"> ستّ</v>
      </c>
      <c r="N14" s="45">
        <f>VLOOKUP($U$7,'Nilai Tahriri'!$A$2:$AQ$41,10,FALSE)</f>
        <v>6</v>
      </c>
      <c r="O14" s="46"/>
      <c r="P14" s="239" t="s">
        <v>120</v>
      </c>
      <c r="Q14" s="240"/>
      <c r="R14" s="49">
        <v>7</v>
      </c>
      <c r="S14" s="37"/>
      <c r="T14" s="37"/>
      <c r="U14" s="31"/>
      <c r="V14" s="37"/>
      <c r="W14" s="31"/>
      <c r="X14" s="31"/>
      <c r="Y14" s="31"/>
      <c r="Z14" s="31"/>
      <c r="AA14" s="31"/>
      <c r="AB14" s="31"/>
    </row>
    <row r="15" spans="2:28" ht="15.65" customHeight="1" thickBot="1" x14ac:dyDescent="0.4">
      <c r="B15" s="293" t="s">
        <v>157</v>
      </c>
      <c r="C15" s="294"/>
      <c r="D15" s="294"/>
      <c r="E15" s="294"/>
      <c r="F15" s="294"/>
      <c r="G15" s="294"/>
      <c r="H15" s="294"/>
      <c r="I15" s="294"/>
      <c r="J15" s="294"/>
      <c r="K15" s="294"/>
      <c r="L15" s="295"/>
      <c r="M15" s="87" t="str">
        <f>VLOOKUP(N15,Sheet1!$A$1:$B$83,2)</f>
        <v xml:space="preserve"> </v>
      </c>
      <c r="N15" s="45">
        <f>VLOOKUP($U$7,'Nilai Tahriri'!$A$2:$AQ$41,11,FALSE)</f>
        <v>0</v>
      </c>
      <c r="O15" s="46"/>
      <c r="P15" s="239" t="s">
        <v>121</v>
      </c>
      <c r="Q15" s="240"/>
      <c r="R15" s="49">
        <v>8</v>
      </c>
      <c r="S15" s="37"/>
      <c r="T15" s="37"/>
      <c r="U15" s="31"/>
      <c r="V15" s="37"/>
      <c r="W15" s="31"/>
      <c r="X15" s="31"/>
      <c r="Y15" s="31"/>
      <c r="Z15" s="31"/>
      <c r="AA15" s="31"/>
      <c r="AB15" s="31"/>
    </row>
    <row r="16" spans="2:28" ht="15.65" customHeight="1" x14ac:dyDescent="0.35">
      <c r="B16" s="48" t="str">
        <f>VLOOKUP(C16,Sheet1!$A$1:$B$83,2)</f>
        <v xml:space="preserve"> ستّ</v>
      </c>
      <c r="C16" s="254">
        <f>VLOOKUP($U$7,'Nilai Syafahi'!$A$4:$AE$43,10,FALSE)</f>
        <v>6</v>
      </c>
      <c r="D16" s="255"/>
      <c r="E16" s="255"/>
      <c r="F16" s="255"/>
      <c r="G16" s="304" t="s">
        <v>201</v>
      </c>
      <c r="H16" s="305"/>
      <c r="I16" s="305"/>
      <c r="J16" s="305"/>
      <c r="K16" s="306"/>
      <c r="L16" s="51">
        <v>46</v>
      </c>
      <c r="M16" s="87" t="str">
        <f>VLOOKUP(N16,Sheet1!$A$1:$B$83,2)</f>
        <v xml:space="preserve"> ثلاث</v>
      </c>
      <c r="N16" s="45">
        <f>VLOOKUP($U$7,'Nilai Tahriri'!$A$2:$AQ$41,12,FALSE)</f>
        <v>3</v>
      </c>
      <c r="O16" s="46"/>
      <c r="P16" s="239" t="s">
        <v>122</v>
      </c>
      <c r="Q16" s="240"/>
      <c r="R16" s="49">
        <v>9</v>
      </c>
      <c r="S16" s="37"/>
      <c r="T16" s="37"/>
      <c r="U16" s="31"/>
      <c r="V16" s="37"/>
      <c r="W16" s="31"/>
      <c r="X16" s="31"/>
      <c r="Y16" s="31"/>
      <c r="Z16" s="31"/>
      <c r="AA16" s="31"/>
      <c r="AB16" s="31"/>
    </row>
    <row r="17" spans="2:28" ht="15.65" customHeight="1" x14ac:dyDescent="0.35">
      <c r="B17" s="48" t="str">
        <f>VLOOKUP(C17,Sheet1!$A$1:$B$83,2)</f>
        <v xml:space="preserve"> خمس</v>
      </c>
      <c r="C17" s="254">
        <f>VLOOKUP($U$7,'Nilai Syafahi'!$A$4:$AE$43,11,FALSE)</f>
        <v>5</v>
      </c>
      <c r="D17" s="255"/>
      <c r="E17" s="255"/>
      <c r="F17" s="255"/>
      <c r="G17" s="290" t="s">
        <v>100</v>
      </c>
      <c r="H17" s="291"/>
      <c r="I17" s="291"/>
      <c r="J17" s="291"/>
      <c r="K17" s="292"/>
      <c r="L17" s="49">
        <v>47</v>
      </c>
      <c r="M17" s="87" t="str">
        <f>VLOOKUP(N17,Sheet1!$A$1:$B$83,2)</f>
        <v xml:space="preserve"> ثمان</v>
      </c>
      <c r="N17" s="45">
        <f>VLOOKUP($U$7,'Nilai Tahriri'!$A$2:$AQ$41,13,FALSE)</f>
        <v>8</v>
      </c>
      <c r="O17" s="46"/>
      <c r="P17" s="239" t="s">
        <v>123</v>
      </c>
      <c r="Q17" s="240"/>
      <c r="R17" s="49">
        <v>10</v>
      </c>
      <c r="S17" s="37"/>
      <c r="T17" s="37"/>
      <c r="U17" s="31"/>
      <c r="V17" s="37"/>
      <c r="W17" s="31"/>
      <c r="X17" s="31"/>
      <c r="Y17" s="31"/>
      <c r="Z17" s="31"/>
      <c r="AA17" s="31"/>
      <c r="AB17" s="31"/>
    </row>
    <row r="18" spans="2:28" ht="15.65" customHeight="1" x14ac:dyDescent="0.35">
      <c r="B18" s="48" t="str">
        <f>VLOOKUP(C18,Sheet1!$A$1:$B$83,2)</f>
        <v xml:space="preserve"> ستّ</v>
      </c>
      <c r="C18" s="254">
        <f>VLOOKUP($U$7,'Nilai Syafahi'!$A$4:$AE$43,12,FALSE)</f>
        <v>6</v>
      </c>
      <c r="D18" s="255"/>
      <c r="E18" s="255"/>
      <c r="F18" s="255"/>
      <c r="G18" s="290" t="s">
        <v>70</v>
      </c>
      <c r="H18" s="291"/>
      <c r="I18" s="291"/>
      <c r="J18" s="291"/>
      <c r="K18" s="292"/>
      <c r="L18" s="49">
        <v>48</v>
      </c>
      <c r="M18" s="87" t="str">
        <f>VLOOKUP(N18,Sheet1!$A$1:$B$83,2)</f>
        <v xml:space="preserve"> سبع و نصف</v>
      </c>
      <c r="N18" s="45">
        <f>VLOOKUP($U$7,'Nilai Tahriri'!$A$2:$AQ$41,14,FALSE)</f>
        <v>7.5</v>
      </c>
      <c r="O18" s="46"/>
      <c r="P18" s="239" t="s">
        <v>124</v>
      </c>
      <c r="Q18" s="240"/>
      <c r="R18" s="49">
        <v>11</v>
      </c>
      <c r="S18" s="37"/>
      <c r="T18" s="37"/>
      <c r="U18" s="31"/>
      <c r="V18" s="37"/>
      <c r="W18" s="31"/>
      <c r="X18" s="31"/>
      <c r="Y18" s="31"/>
      <c r="Z18" s="31"/>
      <c r="AA18" s="31"/>
      <c r="AB18" s="31"/>
    </row>
    <row r="19" spans="2:28" ht="15.65" customHeight="1" x14ac:dyDescent="0.35">
      <c r="B19" s="48" t="str">
        <f>VLOOKUP(C19,Sheet1!$A$1:$B$83,2)</f>
        <v xml:space="preserve"> </v>
      </c>
      <c r="C19" s="254">
        <f>VLOOKUP($U$7,'Nilai Syafahi'!$A$4:$AE$43,13,FALSE)</f>
        <v>0</v>
      </c>
      <c r="D19" s="255"/>
      <c r="E19" s="255"/>
      <c r="F19" s="255"/>
      <c r="G19" s="290" t="s">
        <v>199</v>
      </c>
      <c r="H19" s="291"/>
      <c r="I19" s="291"/>
      <c r="J19" s="291"/>
      <c r="K19" s="292"/>
      <c r="L19" s="50">
        <v>49</v>
      </c>
      <c r="M19" s="87" t="str">
        <f>VLOOKUP(N19,Sheet1!$A$1:$B$83,2)</f>
        <v xml:space="preserve"> ستّ</v>
      </c>
      <c r="N19" s="45">
        <f>VLOOKUP($U$7,'Nilai Tahriri'!$A$2:$AQ$41,15,FALSE)</f>
        <v>6</v>
      </c>
      <c r="O19" s="46"/>
      <c r="P19" s="239" t="s">
        <v>125</v>
      </c>
      <c r="Q19" s="240"/>
      <c r="R19" s="49">
        <v>12</v>
      </c>
      <c r="S19" s="37"/>
      <c r="T19" s="37"/>
      <c r="U19" s="31"/>
      <c r="V19" s="31"/>
      <c r="W19" s="31"/>
      <c r="X19" s="31"/>
      <c r="Y19" s="31"/>
      <c r="Z19" s="31"/>
      <c r="AA19" s="31"/>
      <c r="AB19" s="31"/>
    </row>
    <row r="20" spans="2:28" ht="15.65" customHeight="1" x14ac:dyDescent="0.35">
      <c r="B20" s="48" t="str">
        <f>VLOOKUP(C20,Sheet1!$A$1:$B$83,2)</f>
        <v xml:space="preserve"> </v>
      </c>
      <c r="C20" s="254">
        <f>VLOOKUP($U$7,'Nilai Syafahi'!$A$4:$AE$43,14,FALSE)</f>
        <v>0</v>
      </c>
      <c r="D20" s="255"/>
      <c r="E20" s="255"/>
      <c r="F20" s="255"/>
      <c r="G20" s="290" t="s">
        <v>200</v>
      </c>
      <c r="H20" s="291"/>
      <c r="I20" s="291"/>
      <c r="J20" s="291"/>
      <c r="K20" s="292"/>
      <c r="L20" s="49">
        <v>50</v>
      </c>
      <c r="M20" s="87" t="str">
        <f>VLOOKUP(N20,Sheet1!$A$1:$B$83,2)</f>
        <v xml:space="preserve"> ثمان</v>
      </c>
      <c r="N20" s="45">
        <f>VLOOKUP($U$7,'Nilai Tahriri'!$A$2:$AQ$41,16,FALSE)</f>
        <v>8</v>
      </c>
      <c r="O20" s="46"/>
      <c r="P20" s="239" t="s">
        <v>126</v>
      </c>
      <c r="Q20" s="240"/>
      <c r="R20" s="49">
        <v>13</v>
      </c>
      <c r="S20" s="37"/>
      <c r="T20" s="37"/>
      <c r="U20" s="31"/>
      <c r="V20" s="31"/>
      <c r="W20" s="31"/>
      <c r="X20" s="31"/>
      <c r="Y20" s="31"/>
      <c r="Z20" s="31"/>
      <c r="AA20" s="31"/>
      <c r="AB20" s="31"/>
    </row>
    <row r="21" spans="2:28" ht="15.65" customHeight="1" thickBot="1" x14ac:dyDescent="0.4">
      <c r="B21" s="48" t="str">
        <f>VLOOKUP(C21,Sheet1!$A$1:$B$83,2)</f>
        <v xml:space="preserve"> ستّ</v>
      </c>
      <c r="C21" s="254">
        <f>VLOOKUP($U$7,'Nilai Syafahi'!$A$4:$AE$43,15,FALSE)</f>
        <v>6</v>
      </c>
      <c r="D21" s="255"/>
      <c r="E21" s="255"/>
      <c r="F21" s="255"/>
      <c r="G21" s="290" t="s">
        <v>101</v>
      </c>
      <c r="H21" s="291"/>
      <c r="I21" s="291"/>
      <c r="J21" s="291"/>
      <c r="K21" s="292"/>
      <c r="L21" s="50">
        <v>51</v>
      </c>
      <c r="M21" s="87" t="str">
        <f>VLOOKUP(N21,Sheet1!$A$1:$B$83,2)</f>
        <v xml:space="preserve"> ستّ</v>
      </c>
      <c r="N21" s="45">
        <f>VLOOKUP($U$7,'Nilai Tahriri'!$A$2:$AQ$41,17,FALSE)</f>
        <v>6</v>
      </c>
      <c r="O21" s="46"/>
      <c r="P21" s="239" t="s">
        <v>11</v>
      </c>
      <c r="Q21" s="240"/>
      <c r="R21" s="49">
        <v>14</v>
      </c>
      <c r="S21" s="37"/>
      <c r="T21" s="37"/>
      <c r="U21" s="31"/>
      <c r="V21" s="31"/>
      <c r="W21" s="31"/>
      <c r="X21" s="31"/>
      <c r="Y21" s="31"/>
      <c r="Z21" s="31"/>
      <c r="AA21" s="31"/>
      <c r="AB21" s="31"/>
    </row>
    <row r="22" spans="2:28" ht="15.65" customHeight="1" thickBot="1" x14ac:dyDescent="0.4">
      <c r="B22" s="293" t="s">
        <v>154</v>
      </c>
      <c r="C22" s="294"/>
      <c r="D22" s="294"/>
      <c r="E22" s="294"/>
      <c r="F22" s="294"/>
      <c r="G22" s="294"/>
      <c r="H22" s="294"/>
      <c r="I22" s="294"/>
      <c r="J22" s="294"/>
      <c r="K22" s="294"/>
      <c r="L22" s="295"/>
      <c r="M22" s="87" t="str">
        <f>VLOOKUP(N22,Sheet1!$A$1:$B$83,2)</f>
        <v xml:space="preserve"> ست و نصف</v>
      </c>
      <c r="N22" s="45">
        <f>VLOOKUP($U$7,'Nilai Tahriri'!$A$2:$AQ$41,18,FALSE)</f>
        <v>6.5</v>
      </c>
      <c r="O22" s="46"/>
      <c r="P22" s="239" t="s">
        <v>13</v>
      </c>
      <c r="Q22" s="240">
        <v>12</v>
      </c>
      <c r="R22" s="49">
        <v>15</v>
      </c>
      <c r="S22" s="37"/>
      <c r="T22" s="37"/>
      <c r="U22" s="31"/>
      <c r="V22" s="31"/>
      <c r="W22" s="31"/>
      <c r="X22" s="31"/>
      <c r="Y22" s="31"/>
      <c r="Z22" s="31"/>
      <c r="AA22" s="31"/>
      <c r="AB22" s="31"/>
    </row>
    <row r="23" spans="2:28" ht="15.65" customHeight="1" x14ac:dyDescent="0.35">
      <c r="B23" s="48" t="str">
        <f>VLOOKUP(C23,Sheet1!$A$1:$B$83,2)</f>
        <v xml:space="preserve"> سبع</v>
      </c>
      <c r="C23" s="277">
        <f>VLOOKUP($U$7,'Nilai Syafahi'!$A$4:$AE$43,16,FALSE)</f>
        <v>7</v>
      </c>
      <c r="D23" s="277"/>
      <c r="E23" s="277"/>
      <c r="F23" s="277"/>
      <c r="G23" s="263" t="s">
        <v>203</v>
      </c>
      <c r="H23" s="263"/>
      <c r="I23" s="263"/>
      <c r="J23" s="263"/>
      <c r="K23" s="264"/>
      <c r="L23" s="51">
        <v>52</v>
      </c>
      <c r="M23" s="87" t="str">
        <f>VLOOKUP(N23,Sheet1!$A$1:$B$83,2)</f>
        <v xml:space="preserve"> خمس و نصف</v>
      </c>
      <c r="N23" s="45">
        <f>VLOOKUP($U$7,'Nilai Tahriri'!$A$2:$AQ$41,19,FALSE)</f>
        <v>5.5</v>
      </c>
      <c r="O23" s="46"/>
      <c r="P23" s="239" t="s">
        <v>127</v>
      </c>
      <c r="Q23" s="240"/>
      <c r="R23" s="49">
        <v>16</v>
      </c>
      <c r="S23" s="37"/>
      <c r="T23" s="37"/>
      <c r="U23" s="31"/>
      <c r="V23" s="37"/>
      <c r="W23" s="31"/>
      <c r="X23" s="31"/>
      <c r="Y23" s="31"/>
      <c r="Z23" s="31"/>
      <c r="AA23" s="31"/>
      <c r="AB23" s="31"/>
    </row>
    <row r="24" spans="2:28" ht="15.65" customHeight="1" x14ac:dyDescent="0.35">
      <c r="B24" s="48" t="str">
        <f>VLOOKUP(C24,Sheet1!$A$1:$B$83,2)</f>
        <v xml:space="preserve"> خمس</v>
      </c>
      <c r="C24" s="278">
        <f>VLOOKUP($U$7,'Nilai Syafahi'!$A$4:$AE$43,17,FALSE)</f>
        <v>5</v>
      </c>
      <c r="D24" s="278"/>
      <c r="E24" s="278"/>
      <c r="F24" s="278"/>
      <c r="G24" s="256" t="s">
        <v>202</v>
      </c>
      <c r="H24" s="239"/>
      <c r="I24" s="239"/>
      <c r="J24" s="239"/>
      <c r="K24" s="240"/>
      <c r="L24" s="49">
        <v>53</v>
      </c>
      <c r="M24" s="87" t="str">
        <f>VLOOKUP(N24,Sheet1!$A$1:$B$83,2)</f>
        <v xml:space="preserve"> ستّ</v>
      </c>
      <c r="N24" s="45">
        <f>VLOOKUP($U$7,'Nilai Tahriri'!$A$2:$AQ$41,20,FALSE)</f>
        <v>6</v>
      </c>
      <c r="O24" s="46"/>
      <c r="P24" s="239" t="s">
        <v>128</v>
      </c>
      <c r="Q24" s="240"/>
      <c r="R24" s="49">
        <v>17</v>
      </c>
      <c r="S24" s="37"/>
      <c r="T24" s="37"/>
      <c r="U24" s="31"/>
      <c r="V24" s="37"/>
      <c r="W24" s="31"/>
      <c r="X24" s="31"/>
      <c r="Y24" s="31"/>
      <c r="Z24" s="31"/>
      <c r="AA24" s="31"/>
      <c r="AB24" s="31"/>
    </row>
    <row r="25" spans="2:28" ht="15.65" customHeight="1" x14ac:dyDescent="0.35">
      <c r="B25" s="48" t="str">
        <f>VLOOKUP(C25,Sheet1!$A$1:$B$83,2)</f>
        <v xml:space="preserve"> </v>
      </c>
      <c r="C25" s="278">
        <f>VLOOKUP($U$7,'Nilai Syafahi'!$A$4:$AE$43,18,FALSE)</f>
        <v>0</v>
      </c>
      <c r="D25" s="278"/>
      <c r="E25" s="278"/>
      <c r="F25" s="278"/>
      <c r="G25" s="256" t="s">
        <v>17</v>
      </c>
      <c r="H25" s="239"/>
      <c r="I25" s="239"/>
      <c r="J25" s="239"/>
      <c r="K25" s="240"/>
      <c r="L25" s="49">
        <v>54</v>
      </c>
      <c r="M25" s="87" t="str">
        <f>VLOOKUP(N25,Sheet1!$A$1:$B$83,2)</f>
        <v xml:space="preserve"> سبع</v>
      </c>
      <c r="N25" s="45">
        <f>VLOOKUP($U$7,'Nilai Tahriri'!$A$2:$AQ$41,21,FALSE)</f>
        <v>7</v>
      </c>
      <c r="O25" s="46"/>
      <c r="P25" s="239" t="s">
        <v>129</v>
      </c>
      <c r="Q25" s="240"/>
      <c r="R25" s="49">
        <v>18</v>
      </c>
      <c r="S25" s="37"/>
      <c r="T25" s="37"/>
      <c r="U25" s="31"/>
      <c r="V25" s="37"/>
      <c r="W25" s="31"/>
      <c r="X25" s="31"/>
      <c r="Y25" s="31"/>
      <c r="Z25" s="31"/>
      <c r="AA25" s="31"/>
      <c r="AB25" s="31"/>
    </row>
    <row r="26" spans="2:28" ht="15.65" customHeight="1" x14ac:dyDescent="0.35">
      <c r="B26" s="48" t="str">
        <f>VLOOKUP(C26,Sheet1!$A$1:$B$83,2)</f>
        <v xml:space="preserve"> ثلاث</v>
      </c>
      <c r="C26" s="278">
        <f>VLOOKUP($U$7,'Nilai Syafahi'!$A$4:$AE$43,19,FALSE)</f>
        <v>3</v>
      </c>
      <c r="D26" s="278"/>
      <c r="E26" s="278"/>
      <c r="F26" s="278"/>
      <c r="G26" s="256" t="s">
        <v>118</v>
      </c>
      <c r="H26" s="239"/>
      <c r="I26" s="239"/>
      <c r="J26" s="239"/>
      <c r="K26" s="240"/>
      <c r="L26" s="49">
        <v>55</v>
      </c>
      <c r="M26" s="87" t="str">
        <f>VLOOKUP(N26,Sheet1!$A$1:$B$83,2)</f>
        <v xml:space="preserve"> </v>
      </c>
      <c r="N26" s="45">
        <f>VLOOKUP($U$7,'Nilai Tahriri'!$A$2:$AQ$41,22,FALSE)</f>
        <v>0</v>
      </c>
      <c r="O26" s="46"/>
      <c r="P26" s="239" t="s">
        <v>130</v>
      </c>
      <c r="Q26" s="240"/>
      <c r="R26" s="49">
        <v>19</v>
      </c>
      <c r="S26" s="37"/>
      <c r="T26" s="37"/>
      <c r="U26" s="31"/>
      <c r="V26" s="37"/>
      <c r="W26" s="31"/>
      <c r="X26" s="31"/>
      <c r="Y26" s="31"/>
      <c r="Z26" s="31"/>
      <c r="AA26" s="31"/>
      <c r="AB26" s="31"/>
    </row>
    <row r="27" spans="2:28" ht="15.65" customHeight="1" x14ac:dyDescent="0.35">
      <c r="B27" s="48" t="str">
        <f>VLOOKUP(C27,Sheet1!$A$1:$B$83,2)</f>
        <v xml:space="preserve"> اثنين</v>
      </c>
      <c r="C27" s="278">
        <f>VLOOKUP($U$7,'Nilai Syafahi'!$A$4:$AE$43,20,FALSE)</f>
        <v>2</v>
      </c>
      <c r="D27" s="278"/>
      <c r="E27" s="278"/>
      <c r="F27" s="278"/>
      <c r="G27" s="282" t="s">
        <v>204</v>
      </c>
      <c r="H27" s="283"/>
      <c r="I27" s="283"/>
      <c r="J27" s="283"/>
      <c r="K27" s="100" t="s">
        <v>296</v>
      </c>
      <c r="L27" s="92">
        <v>56</v>
      </c>
      <c r="M27" s="87" t="str">
        <f>VLOOKUP(N27,Sheet1!$A$1:$B$83,2)</f>
        <v xml:space="preserve"> </v>
      </c>
      <c r="N27" s="45">
        <f>VLOOKUP($U$7,'Nilai Tahriri'!$A$2:$AQ$41,23,FALSE)</f>
        <v>0</v>
      </c>
      <c r="O27" s="46"/>
      <c r="P27" s="239" t="s">
        <v>131</v>
      </c>
      <c r="Q27" s="240"/>
      <c r="R27" s="49">
        <v>20</v>
      </c>
      <c r="S27" s="31"/>
      <c r="T27" s="31"/>
      <c r="U27" s="31"/>
      <c r="V27" s="31"/>
      <c r="W27" s="31"/>
      <c r="X27" s="31"/>
      <c r="Y27" s="31"/>
      <c r="Z27" s="31"/>
      <c r="AA27" s="31"/>
      <c r="AB27" s="31"/>
    </row>
    <row r="28" spans="2:28" ht="15.65" customHeight="1" thickBot="1" x14ac:dyDescent="0.4">
      <c r="B28" s="88" t="str">
        <f>VLOOKUP(C28,Sheet1!$A$1:$B$83,2)</f>
        <v xml:space="preserve"> اثنين</v>
      </c>
      <c r="C28" s="279">
        <f>VLOOKUP($U$7,'Nilai Syafahi'!$A$4:$AE$43,21,FALSE)</f>
        <v>2</v>
      </c>
      <c r="D28" s="279"/>
      <c r="E28" s="279"/>
      <c r="F28" s="279"/>
      <c r="G28" s="256" t="s">
        <v>20</v>
      </c>
      <c r="H28" s="239"/>
      <c r="I28" s="239"/>
      <c r="J28" s="239"/>
      <c r="K28" s="240"/>
      <c r="L28" s="94">
        <v>57</v>
      </c>
      <c r="M28" s="87" t="str">
        <f>VLOOKUP(N28,Sheet1!$A$1:$B$83,2)</f>
        <v xml:space="preserve"> ثمان</v>
      </c>
      <c r="N28" s="45">
        <f>VLOOKUP($U$7,'Nilai Tahriri'!$A$2:$AQ$41,24,FALSE)</f>
        <v>8</v>
      </c>
      <c r="O28" s="46"/>
      <c r="P28" s="239" t="s">
        <v>132</v>
      </c>
      <c r="Q28" s="240"/>
      <c r="R28" s="49">
        <v>21</v>
      </c>
      <c r="S28" s="31"/>
      <c r="T28" s="31"/>
      <c r="U28" s="31"/>
      <c r="V28" s="31"/>
      <c r="W28" s="31"/>
      <c r="X28" s="31"/>
      <c r="Y28" s="31"/>
      <c r="Z28" s="31"/>
      <c r="AA28" s="31"/>
      <c r="AB28" s="31"/>
    </row>
    <row r="29" spans="2:28" ht="15.65" customHeight="1" thickBot="1" x14ac:dyDescent="0.4">
      <c r="B29" s="308" t="s">
        <v>155</v>
      </c>
      <c r="C29" s="309"/>
      <c r="D29" s="309"/>
      <c r="E29" s="309"/>
      <c r="F29" s="309"/>
      <c r="G29" s="309"/>
      <c r="H29" s="309"/>
      <c r="I29" s="309"/>
      <c r="J29" s="309"/>
      <c r="K29" s="309"/>
      <c r="L29" s="310"/>
      <c r="M29" s="87" t="str">
        <f>VLOOKUP(N29,Sheet1!$A$1:$B$83,2)</f>
        <v xml:space="preserve"> ثمان</v>
      </c>
      <c r="N29" s="45">
        <f>VLOOKUP($U$7,'Nilai Tahriri'!$A$2:$AQ$41,25,FALSE)</f>
        <v>8</v>
      </c>
      <c r="O29" s="46"/>
      <c r="P29" s="239" t="s">
        <v>133</v>
      </c>
      <c r="Q29" s="240"/>
      <c r="R29" s="49">
        <v>22</v>
      </c>
      <c r="S29" s="31"/>
      <c r="T29" s="31"/>
      <c r="U29" s="31"/>
      <c r="V29" s="31"/>
      <c r="W29" s="31"/>
      <c r="X29" s="31"/>
      <c r="Y29" s="31"/>
      <c r="Z29" s="31"/>
      <c r="AA29" s="31"/>
      <c r="AB29" s="31"/>
    </row>
    <row r="30" spans="2:28" ht="15.65" customHeight="1" x14ac:dyDescent="0.35">
      <c r="B30" s="52" t="str">
        <f>VLOOKUP(C30,Sheet1!$A$1:$B$83,2)</f>
        <v xml:space="preserve"> </v>
      </c>
      <c r="C30" s="277">
        <f>VLOOKUP($U$7,'Nilai Syafahi'!$A$4:$AE$43,22,FALSE)</f>
        <v>0</v>
      </c>
      <c r="D30" s="277"/>
      <c r="E30" s="277"/>
      <c r="F30" s="277"/>
      <c r="G30" s="311" t="s">
        <v>22</v>
      </c>
      <c r="H30" s="312"/>
      <c r="I30" s="312"/>
      <c r="J30" s="312"/>
      <c r="K30" s="313"/>
      <c r="L30" s="93">
        <v>58</v>
      </c>
      <c r="M30" s="87" t="str">
        <f>VLOOKUP(N30,Sheet1!$A$1:$B$83,2)</f>
        <v xml:space="preserve"> ستّ</v>
      </c>
      <c r="N30" s="45">
        <f>VLOOKUP($U$7,'Nilai Tahriri'!$A$2:$AQ$41,26,FALSE)</f>
        <v>6</v>
      </c>
      <c r="O30" s="46"/>
      <c r="P30" s="239" t="s">
        <v>134</v>
      </c>
      <c r="Q30" s="240"/>
      <c r="R30" s="49">
        <v>23</v>
      </c>
      <c r="S30" s="31"/>
      <c r="T30" s="31"/>
      <c r="U30" s="31"/>
      <c r="V30" s="31"/>
      <c r="W30" s="31"/>
      <c r="X30" s="31"/>
      <c r="Y30" s="31"/>
      <c r="Z30" s="31"/>
      <c r="AA30" s="31"/>
      <c r="AB30" s="31"/>
    </row>
    <row r="31" spans="2:28" ht="15.65" customHeight="1" x14ac:dyDescent="0.35">
      <c r="B31" s="91" t="str">
        <f>VLOOKUP(C31,Sheet1!$A$1:$B$83,2)</f>
        <v xml:space="preserve"> </v>
      </c>
      <c r="C31" s="278">
        <f>VLOOKUP($U$7,'Nilai Syafahi'!$A$4:$AE$43,23,FALSE)</f>
        <v>0</v>
      </c>
      <c r="D31" s="278"/>
      <c r="E31" s="278"/>
      <c r="F31" s="278"/>
      <c r="G31" s="314" t="s">
        <v>23</v>
      </c>
      <c r="H31" s="315"/>
      <c r="I31" s="315"/>
      <c r="J31" s="315"/>
      <c r="K31" s="316"/>
      <c r="L31" s="92">
        <v>59</v>
      </c>
      <c r="M31" s="87" t="str">
        <f>VLOOKUP(N31,Sheet1!$A$1:$B$83,2)</f>
        <v xml:space="preserve"> </v>
      </c>
      <c r="N31" s="45">
        <f>VLOOKUP($U$7,'Nilai Tahriri'!$A$2:$AQ$41,27,FALSE)</f>
        <v>0</v>
      </c>
      <c r="O31" s="46"/>
      <c r="P31" s="239" t="s">
        <v>29</v>
      </c>
      <c r="Q31" s="240"/>
      <c r="R31" s="49">
        <v>24</v>
      </c>
      <c r="S31" s="31"/>
      <c r="T31" s="31"/>
      <c r="U31" s="31"/>
      <c r="V31" s="31"/>
      <c r="W31" s="31"/>
      <c r="X31" s="31"/>
      <c r="Y31" s="31"/>
      <c r="Z31" s="31"/>
      <c r="AA31" s="31"/>
      <c r="AB31" s="31"/>
    </row>
    <row r="32" spans="2:28" ht="15.65" customHeight="1" x14ac:dyDescent="0.35">
      <c r="B32" s="91" t="str">
        <f>VLOOKUP(C32,Sheet1!$A$1:$B$83,2)</f>
        <v xml:space="preserve"> </v>
      </c>
      <c r="C32" s="278">
        <f>VLOOKUP($U$7,'Nilai Syafahi'!$A$4:$AE$43,24,FALSE)</f>
        <v>0</v>
      </c>
      <c r="D32" s="278"/>
      <c r="E32" s="278"/>
      <c r="F32" s="278"/>
      <c r="G32" s="317" t="s">
        <v>25</v>
      </c>
      <c r="H32" s="318"/>
      <c r="I32" s="318"/>
      <c r="J32" s="318"/>
      <c r="K32" s="319"/>
      <c r="L32" s="92">
        <v>60</v>
      </c>
      <c r="M32" s="87" t="str">
        <f>VLOOKUP(N32,Sheet1!$A$1:$B$83,2)</f>
        <v xml:space="preserve"> ستّ</v>
      </c>
      <c r="N32" s="45">
        <f>VLOOKUP($U$7,'Nilai Tahriri'!$A$2:$AQ$41,28,FALSE)</f>
        <v>6</v>
      </c>
      <c r="O32" s="46"/>
      <c r="P32" s="239" t="s">
        <v>135</v>
      </c>
      <c r="Q32" s="240"/>
      <c r="R32" s="49">
        <v>25</v>
      </c>
      <c r="S32" s="31"/>
      <c r="T32" s="31"/>
      <c r="U32" s="31"/>
      <c r="V32" s="31"/>
      <c r="W32" s="31"/>
      <c r="X32" s="31"/>
      <c r="Y32" s="31"/>
      <c r="Z32" s="31"/>
      <c r="AA32" s="31"/>
      <c r="AB32" s="31"/>
    </row>
    <row r="33" spans="2:28" ht="15.65" customHeight="1" thickBot="1" x14ac:dyDescent="0.4">
      <c r="B33" s="91" t="str">
        <f>VLOOKUP(C33,Sheet1!$A$1:$B$83,2)</f>
        <v xml:space="preserve"> </v>
      </c>
      <c r="C33" s="278">
        <f>VLOOKUP($U$7,'Nilai Syafahi'!$A$4:$AE$43,25,FALSE)</f>
        <v>0</v>
      </c>
      <c r="D33" s="278"/>
      <c r="E33" s="278"/>
      <c r="F33" s="278"/>
      <c r="G33" s="320" t="s">
        <v>26</v>
      </c>
      <c r="H33" s="321"/>
      <c r="I33" s="321"/>
      <c r="J33" s="321"/>
      <c r="K33" s="322"/>
      <c r="L33" s="92">
        <v>61</v>
      </c>
      <c r="M33" s="87" t="str">
        <f>VLOOKUP(N33,Sheet1!$A$1:$B$83,2)</f>
        <v xml:space="preserve"> سبع</v>
      </c>
      <c r="N33" s="45">
        <f>VLOOKUP($U$7,'Nilai Tahriri'!$A$2:$AQ$41,29,FALSE)</f>
        <v>7</v>
      </c>
      <c r="O33" s="46"/>
      <c r="P33" s="239" t="s">
        <v>136</v>
      </c>
      <c r="Q33" s="240"/>
      <c r="R33" s="49">
        <v>26</v>
      </c>
      <c r="S33" s="31"/>
      <c r="T33" s="31"/>
      <c r="U33" s="31"/>
      <c r="V33" s="31"/>
      <c r="W33" s="31"/>
      <c r="X33" s="31"/>
      <c r="Y33" s="31"/>
      <c r="Z33" s="31"/>
      <c r="AA33" s="31"/>
      <c r="AB33" s="31"/>
    </row>
    <row r="34" spans="2:28" ht="17.149999999999999" customHeight="1" thickBot="1" x14ac:dyDescent="0.4">
      <c r="B34" s="327">
        <f>VLOOKUP($U$7,'Nilai Syafahi'!$A$4:$AE$43,26,FALSE)</f>
        <v>42</v>
      </c>
      <c r="C34" s="328"/>
      <c r="D34" s="328"/>
      <c r="E34" s="328"/>
      <c r="F34" s="328"/>
      <c r="G34" s="328"/>
      <c r="H34" s="328"/>
      <c r="I34" s="328"/>
      <c r="J34" s="328"/>
      <c r="K34" s="329" t="s">
        <v>28</v>
      </c>
      <c r="L34" s="330"/>
      <c r="M34" s="87" t="str">
        <f>VLOOKUP(N34,Sheet1!$A$1:$B$83,2)</f>
        <v xml:space="preserve"> ثمان</v>
      </c>
      <c r="N34" s="45">
        <f>VLOOKUP($U$7,'Nilai Tahriri'!$A$2:$AQ$41,30,FALSE)</f>
        <v>8</v>
      </c>
      <c r="O34" s="53" t="s">
        <v>153</v>
      </c>
      <c r="P34" s="239" t="s">
        <v>137</v>
      </c>
      <c r="Q34" s="240"/>
      <c r="R34" s="49">
        <v>27</v>
      </c>
      <c r="S34" s="31"/>
      <c r="T34" s="31"/>
      <c r="U34" s="31"/>
      <c r="V34" s="31"/>
      <c r="W34" s="31"/>
      <c r="X34" s="31"/>
      <c r="Y34" s="31"/>
      <c r="Z34" s="31"/>
      <c r="AA34" s="31"/>
      <c r="AB34" s="31"/>
    </row>
    <row r="35" spans="2:28" ht="15.65" customHeight="1" thickBot="1" x14ac:dyDescent="0.4">
      <c r="B35" s="284"/>
      <c r="C35" s="285"/>
      <c r="D35" s="285"/>
      <c r="E35" s="285"/>
      <c r="F35" s="285"/>
      <c r="G35" s="285"/>
      <c r="H35" s="285"/>
      <c r="I35" s="285"/>
      <c r="J35" s="285"/>
      <c r="K35" s="286"/>
      <c r="L35" s="331"/>
      <c r="M35" s="87" t="str">
        <f>VLOOKUP(N35,Sheet1!$A$1:$B$83,2)</f>
        <v xml:space="preserve"> سبع و نصف</v>
      </c>
      <c r="N35" s="45">
        <f>VLOOKUP($U$7,'Nilai Tahriri'!$A$2:$AQ$41,31,FALSE)</f>
        <v>7.5</v>
      </c>
      <c r="O35" s="53" t="s">
        <v>151</v>
      </c>
      <c r="P35" s="239" t="s">
        <v>138</v>
      </c>
      <c r="Q35" s="240"/>
      <c r="R35" s="49">
        <v>28</v>
      </c>
      <c r="S35" s="31"/>
      <c r="T35" s="31"/>
      <c r="U35" s="31"/>
      <c r="V35" s="31"/>
      <c r="W35" s="31"/>
      <c r="X35" s="31"/>
      <c r="Y35" s="31"/>
      <c r="Z35" s="31"/>
      <c r="AA35" s="31"/>
      <c r="AB35" s="31"/>
    </row>
    <row r="36" spans="2:28" ht="15.65" customHeight="1" thickBot="1" x14ac:dyDescent="0.4">
      <c r="B36" s="308" t="s">
        <v>32</v>
      </c>
      <c r="C36" s="309"/>
      <c r="D36" s="309"/>
      <c r="E36" s="309"/>
      <c r="F36" s="309"/>
      <c r="G36" s="309"/>
      <c r="H36" s="309"/>
      <c r="I36" s="309"/>
      <c r="J36" s="309"/>
      <c r="K36" s="347"/>
      <c r="L36" s="332"/>
      <c r="M36" s="87" t="str">
        <f>VLOOKUP(N36,Sheet1!$A$1:$B$83,2)</f>
        <v xml:space="preserve"> سبع</v>
      </c>
      <c r="N36" s="45">
        <f>VLOOKUP($U$7,'Nilai Tahriri'!$A$2:$AQ$41,32,FALSE)</f>
        <v>7</v>
      </c>
      <c r="O36" s="53" t="s">
        <v>152</v>
      </c>
      <c r="P36" s="239" t="s">
        <v>139</v>
      </c>
      <c r="Q36" s="240"/>
      <c r="R36" s="49">
        <v>29</v>
      </c>
      <c r="S36" s="31"/>
      <c r="T36" s="31"/>
      <c r="U36" s="31"/>
      <c r="V36" s="31"/>
      <c r="W36" s="31"/>
      <c r="X36" s="31"/>
      <c r="Y36" s="31"/>
      <c r="Z36" s="31"/>
      <c r="AA36" s="31"/>
      <c r="AB36" s="31"/>
    </row>
    <row r="37" spans="2:28" ht="15.65" customHeight="1" x14ac:dyDescent="0.35">
      <c r="B37" s="323" t="s">
        <v>33</v>
      </c>
      <c r="C37" s="324"/>
      <c r="D37" s="324" t="s">
        <v>34</v>
      </c>
      <c r="E37" s="324"/>
      <c r="F37" s="324"/>
      <c r="G37" s="324"/>
      <c r="H37" s="324"/>
      <c r="I37" s="324"/>
      <c r="J37" s="324"/>
      <c r="K37" s="54" t="s">
        <v>35</v>
      </c>
      <c r="L37" s="332"/>
      <c r="M37" s="87" t="str">
        <f>VLOOKUP(N37,Sheet1!$A$1:$B$83,2)</f>
        <v xml:space="preserve"> ست و واحد</v>
      </c>
      <c r="N37" s="45">
        <f>VLOOKUP($U$7,'Nilai Tahriri'!$A$2:$AQ$41,33,FALSE)</f>
        <v>6.1</v>
      </c>
      <c r="O37" s="53" t="s">
        <v>37</v>
      </c>
      <c r="P37" s="239" t="s">
        <v>140</v>
      </c>
      <c r="Q37" s="240"/>
      <c r="R37" s="49">
        <v>30</v>
      </c>
      <c r="S37" s="31"/>
      <c r="T37" s="31"/>
      <c r="U37" s="31"/>
      <c r="V37" s="31"/>
      <c r="W37" s="31"/>
      <c r="X37" s="31"/>
      <c r="Y37" s="31"/>
      <c r="Z37" s="31"/>
      <c r="AA37" s="31"/>
      <c r="AB37" s="31"/>
    </row>
    <row r="38" spans="2:28" ht="15.65" customHeight="1" thickBot="1" x14ac:dyDescent="0.4">
      <c r="B38" s="325">
        <f>VLOOKUP($U$7,Akhlak!$A$4:$J$43,6,FALSE)</f>
        <v>0</v>
      </c>
      <c r="C38" s="326"/>
      <c r="D38" s="326">
        <f>VLOOKUP($U$7,Akhlak!$A$4:$J$43,5,FALSE)</f>
        <v>0</v>
      </c>
      <c r="E38" s="326"/>
      <c r="F38" s="326"/>
      <c r="G38" s="326"/>
      <c r="H38" s="326"/>
      <c r="I38" s="326"/>
      <c r="J38" s="326"/>
      <c r="K38" s="55">
        <f>VLOOKUP($U$7,Akhlak!$A$4:$J$43,4,FALSE)</f>
        <v>0</v>
      </c>
      <c r="L38" s="332"/>
      <c r="M38" s="87" t="str">
        <f>VLOOKUP(N38,Sheet1!$A$1:$B$83,2)</f>
        <v xml:space="preserve"> سبع و نصف</v>
      </c>
      <c r="N38" s="45">
        <f>VLOOKUP($U$7,'Nilai Tahriri'!$A$2:$AQ$41,34,FALSE)</f>
        <v>7.5</v>
      </c>
      <c r="O38" s="53" t="s">
        <v>41</v>
      </c>
      <c r="P38" s="239" t="s">
        <v>141</v>
      </c>
      <c r="Q38" s="240"/>
      <c r="R38" s="49">
        <v>32</v>
      </c>
      <c r="S38" s="31"/>
      <c r="T38" s="31"/>
      <c r="U38" s="31"/>
      <c r="V38" s="31"/>
      <c r="W38" s="31"/>
      <c r="X38" s="31"/>
      <c r="Y38" s="31"/>
      <c r="Z38" s="31"/>
      <c r="AA38" s="31"/>
      <c r="AB38" s="31"/>
    </row>
    <row r="39" spans="2:28" ht="15.65" customHeight="1" thickBot="1" x14ac:dyDescent="0.4">
      <c r="B39" s="348" t="s">
        <v>36</v>
      </c>
      <c r="C39" s="349"/>
      <c r="D39" s="349"/>
      <c r="E39" s="349"/>
      <c r="F39" s="349"/>
      <c r="G39" s="349"/>
      <c r="H39" s="349"/>
      <c r="I39" s="349"/>
      <c r="J39" s="349"/>
      <c r="K39" s="350"/>
      <c r="L39" s="332"/>
      <c r="M39" s="87" t="str">
        <f>VLOOKUP(N39,Sheet1!$A$1:$B$83,2)</f>
        <v xml:space="preserve"> ثمان</v>
      </c>
      <c r="N39" s="45">
        <f>VLOOKUP($U$7,'Nilai Tahriri'!$A$2:$AQ$41,35,FALSE)</f>
        <v>8</v>
      </c>
      <c r="O39" s="53" t="s">
        <v>44</v>
      </c>
      <c r="P39" s="239" t="s">
        <v>142</v>
      </c>
      <c r="Q39" s="240"/>
      <c r="R39" s="49">
        <v>33</v>
      </c>
      <c r="S39" s="31"/>
      <c r="T39" s="31"/>
      <c r="U39" s="31"/>
      <c r="V39" s="31"/>
      <c r="W39" s="31"/>
      <c r="X39" s="31"/>
      <c r="Y39" s="31"/>
      <c r="Z39" s="31"/>
      <c r="AA39" s="31"/>
      <c r="AB39" s="31"/>
    </row>
    <row r="40" spans="2:28" ht="15.65" customHeight="1" x14ac:dyDescent="0.35">
      <c r="B40" s="280" t="s">
        <v>38</v>
      </c>
      <c r="C40" s="281"/>
      <c r="D40" s="281" t="s">
        <v>39</v>
      </c>
      <c r="E40" s="281"/>
      <c r="F40" s="281"/>
      <c r="G40" s="281"/>
      <c r="H40" s="281"/>
      <c r="I40" s="281"/>
      <c r="J40" s="281"/>
      <c r="K40" s="54" t="s">
        <v>40</v>
      </c>
      <c r="L40" s="332"/>
      <c r="M40" s="87" t="str">
        <f>VLOOKUP(N40,Sheet1!$A$1:$B$83,2)</f>
        <v xml:space="preserve"> </v>
      </c>
      <c r="N40" s="45">
        <f>VLOOKUP($U$7,'Nilai Tahriri'!$A$2:$AQ$41,36,FALSE)</f>
        <v>0</v>
      </c>
      <c r="O40" s="53" t="s">
        <v>45</v>
      </c>
      <c r="P40" s="239" t="s">
        <v>143</v>
      </c>
      <c r="Q40" s="240"/>
      <c r="R40" s="49">
        <v>34</v>
      </c>
      <c r="S40" s="31"/>
      <c r="T40" s="31"/>
      <c r="U40" s="31"/>
      <c r="V40" s="31"/>
      <c r="W40" s="31"/>
      <c r="X40" s="31"/>
      <c r="Y40" s="31"/>
      <c r="Z40" s="31"/>
      <c r="AA40" s="31"/>
      <c r="AB40" s="31"/>
    </row>
    <row r="41" spans="2:28" ht="15.65" customHeight="1" thickBot="1" x14ac:dyDescent="0.4">
      <c r="B41" s="273">
        <f>VLOOKUP($U$7,Akhlak!$A$4:$J$43,9,FALSE)</f>
        <v>0</v>
      </c>
      <c r="C41" s="274"/>
      <c r="D41" s="274">
        <f>VLOOKUP($U$7,Akhlak!$A$4:$J$43,8,FALSE)</f>
        <v>0</v>
      </c>
      <c r="E41" s="274"/>
      <c r="F41" s="274"/>
      <c r="G41" s="274"/>
      <c r="H41" s="274"/>
      <c r="I41" s="274"/>
      <c r="J41" s="274"/>
      <c r="K41" s="55">
        <f>VLOOKUP($U$7,Akhlak!$A$4:$J$43,7,FALSE)</f>
        <v>0</v>
      </c>
      <c r="L41" s="332"/>
      <c r="M41" s="87" t="str">
        <f>VLOOKUP(N41,Sheet1!$A$1:$B$83,2)</f>
        <v xml:space="preserve"> </v>
      </c>
      <c r="N41" s="45">
        <f>VLOOKUP($U$7,'Nilai Tahriri'!$A$2:$AQ$41,37,FALSE)</f>
        <v>0</v>
      </c>
      <c r="O41" s="53" t="s">
        <v>47</v>
      </c>
      <c r="P41" s="239" t="s">
        <v>144</v>
      </c>
      <c r="Q41" s="240"/>
      <c r="R41" s="49">
        <v>35</v>
      </c>
      <c r="S41" s="31"/>
      <c r="T41" s="31"/>
      <c r="U41" s="31"/>
      <c r="V41" s="31"/>
      <c r="W41" s="31"/>
      <c r="X41" s="31"/>
      <c r="Y41" s="31"/>
      <c r="Z41" s="31"/>
      <c r="AA41" s="31"/>
      <c r="AB41" s="31"/>
    </row>
    <row r="42" spans="2:28" ht="15.65" customHeight="1" thickBot="1" x14ac:dyDescent="0.4">
      <c r="B42" s="275" t="s">
        <v>42</v>
      </c>
      <c r="C42" s="276"/>
      <c r="D42" s="341" t="s">
        <v>43</v>
      </c>
      <c r="E42" s="342"/>
      <c r="F42" s="342"/>
      <c r="G42" s="342"/>
      <c r="H42" s="342"/>
      <c r="I42" s="342"/>
      <c r="J42" s="342"/>
      <c r="K42" s="343"/>
      <c r="L42" s="332"/>
      <c r="M42" s="87" t="str">
        <f>VLOOKUP(N42,Sheet1!$A$1:$B$83,2)</f>
        <v xml:space="preserve"> </v>
      </c>
      <c r="N42" s="45">
        <f>VLOOKUP($U$7,'Nilai Tahriri'!$A$2:$AQ$41,38,FALSE)</f>
        <v>0</v>
      </c>
      <c r="O42" s="53" t="s">
        <v>48</v>
      </c>
      <c r="P42" s="239" t="s">
        <v>145</v>
      </c>
      <c r="Q42" s="240"/>
      <c r="R42" s="49">
        <v>36</v>
      </c>
      <c r="S42" s="31"/>
      <c r="T42" s="31"/>
      <c r="U42" s="31"/>
      <c r="V42" s="31"/>
      <c r="W42" s="31"/>
      <c r="X42" s="31"/>
      <c r="Y42" s="31"/>
      <c r="Z42" s="31"/>
      <c r="AA42" s="31"/>
      <c r="AB42" s="31"/>
    </row>
    <row r="43" spans="2:28" ht="15.65" customHeight="1" thickBot="1" x14ac:dyDescent="0.4">
      <c r="B43" s="345">
        <f>VLOOKUP($U$7,'Nilai Syafahi'!$A$4:$AE$43,31,FALSE)</f>
        <v>6</v>
      </c>
      <c r="C43" s="346"/>
      <c r="D43" s="344">
        <f>VLOOKUP($U$7,'Nilai Syafahi'!$A$4:$AF$43,30,FALSE)</f>
        <v>5.3086206896551724</v>
      </c>
      <c r="E43" s="344"/>
      <c r="F43" s="344"/>
      <c r="G43" s="344"/>
      <c r="H43" s="344"/>
      <c r="I43" s="344"/>
      <c r="J43" s="344"/>
      <c r="K43" s="98">
        <f>VLOOKUP($U$7,'Nilai Syafahi'!$A$4:$AE$43,29,FALSE)</f>
        <v>228.1</v>
      </c>
      <c r="L43" s="332"/>
      <c r="M43" s="87" t="str">
        <f>VLOOKUP(N43,Sheet1!$A$1:$B$83,2)</f>
        <v xml:space="preserve"> ست و نصف</v>
      </c>
      <c r="N43" s="45">
        <f>VLOOKUP($U$7,'Nilai Tahriri'!$A$2:$AQ$41,39,FALSE)</f>
        <v>6.5</v>
      </c>
      <c r="O43" s="53" t="s">
        <v>149</v>
      </c>
      <c r="P43" s="239" t="s">
        <v>146</v>
      </c>
      <c r="Q43" s="240"/>
      <c r="R43" s="49">
        <v>37</v>
      </c>
      <c r="S43" s="31"/>
      <c r="T43" s="31"/>
      <c r="U43" s="31"/>
      <c r="V43" s="31"/>
      <c r="W43" s="31"/>
      <c r="X43" s="31"/>
      <c r="Y43" s="31"/>
      <c r="Z43" s="31"/>
      <c r="AA43" s="31"/>
      <c r="AB43" s="31"/>
    </row>
    <row r="44" spans="2:28" ht="15.65" customHeight="1" thickBot="1" x14ac:dyDescent="0.4">
      <c r="B44" s="339" t="s">
        <v>46</v>
      </c>
      <c r="C44" s="340"/>
      <c r="D44" s="340"/>
      <c r="E44" s="340"/>
      <c r="F44" s="340"/>
      <c r="G44" s="340"/>
      <c r="H44" s="340"/>
      <c r="I44" s="340"/>
      <c r="J44" s="340"/>
      <c r="K44" s="340"/>
      <c r="L44" s="332"/>
      <c r="M44" s="87" t="str">
        <f>VLOOKUP(N44,Sheet1!$A$1:$B$83,2)</f>
        <v xml:space="preserve"> ست و نصف</v>
      </c>
      <c r="N44" s="45">
        <f>VLOOKUP($U$7,'Nilai Tahriri'!$A$2:$AQ$41,40,FALSE)</f>
        <v>6.5</v>
      </c>
      <c r="O44" s="53" t="s">
        <v>104</v>
      </c>
      <c r="P44" s="239" t="s">
        <v>147</v>
      </c>
      <c r="Q44" s="240"/>
      <c r="R44" s="49">
        <v>38</v>
      </c>
      <c r="S44" s="31"/>
      <c r="T44" s="31"/>
      <c r="U44" s="31"/>
      <c r="V44" s="271"/>
      <c r="W44" s="271"/>
      <c r="X44" s="271"/>
      <c r="Y44" s="31"/>
      <c r="Z44" s="31"/>
      <c r="AA44" s="31"/>
      <c r="AB44" s="31"/>
    </row>
    <row r="45" spans="2:28" ht="15.65" customHeight="1" x14ac:dyDescent="0.35">
      <c r="B45" s="334" t="str">
        <f>VLOOKUP($U$7,Akhlak!$A$4:$J$43,10,FALSE)</f>
        <v>-</v>
      </c>
      <c r="C45" s="335"/>
      <c r="D45" s="335"/>
      <c r="E45" s="335"/>
      <c r="F45" s="335"/>
      <c r="G45" s="335"/>
      <c r="H45" s="335"/>
      <c r="I45" s="335"/>
      <c r="J45" s="335"/>
      <c r="K45" s="336"/>
      <c r="L45" s="332"/>
      <c r="M45" s="87" t="str">
        <f>VLOOKUP(N45,Sheet1!$A$1:$B$83,2)</f>
        <v xml:space="preserve"> </v>
      </c>
      <c r="N45" s="45">
        <f>VLOOKUP($U$7,'Nilai Tahriri'!$A$2:$AQ$41,41,FALSE)</f>
        <v>0</v>
      </c>
      <c r="O45" s="53" t="s">
        <v>49</v>
      </c>
      <c r="P45" s="239" t="s">
        <v>148</v>
      </c>
      <c r="Q45" s="240"/>
      <c r="R45" s="49">
        <v>39</v>
      </c>
      <c r="S45" s="31"/>
      <c r="T45" s="31"/>
      <c r="U45" s="31"/>
      <c r="V45" s="31"/>
      <c r="W45" s="31"/>
      <c r="X45" s="31"/>
      <c r="Y45" s="31"/>
      <c r="Z45" s="31"/>
      <c r="AA45" s="31"/>
      <c r="AB45" s="31"/>
    </row>
    <row r="46" spans="2:28" ht="15.65" customHeight="1" thickBot="1" x14ac:dyDescent="0.4">
      <c r="B46" s="337"/>
      <c r="C46" s="259"/>
      <c r="D46" s="259"/>
      <c r="E46" s="259"/>
      <c r="F46" s="259"/>
      <c r="G46" s="259"/>
      <c r="H46" s="259"/>
      <c r="I46" s="259"/>
      <c r="J46" s="259"/>
      <c r="K46" s="338"/>
      <c r="L46" s="332"/>
      <c r="M46" s="87" t="str">
        <f>VLOOKUP(N46,Sheet1!$A$1:$B$83,2)</f>
        <v xml:space="preserve"> </v>
      </c>
      <c r="N46" s="45">
        <f>VLOOKUP($U$7,'Nilai Tahriri'!$A$2:$AQ$41,42,FALSE)</f>
        <v>0</v>
      </c>
      <c r="O46" s="56" t="s">
        <v>150</v>
      </c>
      <c r="P46" s="287" t="s">
        <v>54</v>
      </c>
      <c r="Q46" s="288"/>
      <c r="R46" s="57">
        <v>40</v>
      </c>
      <c r="S46" s="31"/>
      <c r="T46" s="31"/>
      <c r="U46" s="31"/>
      <c r="V46" s="31"/>
      <c r="W46" s="31"/>
      <c r="X46" s="31"/>
      <c r="Y46" s="31"/>
      <c r="Z46" s="31"/>
      <c r="AA46" s="31"/>
      <c r="AB46" s="31"/>
    </row>
    <row r="47" spans="2:28" ht="18.5" customHeight="1" thickBot="1" x14ac:dyDescent="0.4">
      <c r="B47" s="300" t="str">
        <f>VLOOKUP($U$7,'Nilai Syafahi'!A1:AF43,32,FALSE)</f>
        <v>منقول مؤقت</v>
      </c>
      <c r="C47" s="301"/>
      <c r="D47" s="301"/>
      <c r="E47" s="301"/>
      <c r="F47" s="301"/>
      <c r="G47" s="301"/>
      <c r="H47" s="301"/>
      <c r="I47" s="301"/>
      <c r="J47" s="301"/>
      <c r="K47" s="95" t="s">
        <v>205</v>
      </c>
      <c r="L47" s="333"/>
      <c r="M47" s="302">
        <f>VLOOKUP($U$7,'Nilai Tahriri'!$A$2:$AQ$41,43,FALSE)</f>
        <v>186.1</v>
      </c>
      <c r="N47" s="302">
        <f>VLOOKUP($U$7,'Nilai Tahriri'!$A$2:$AQ$41,41,FALSE)</f>
        <v>0</v>
      </c>
      <c r="O47" s="303">
        <f>VLOOKUP($U$7,'Nilai Tahriri'!$A$2:$AQ$41,41,FALSE)</f>
        <v>0</v>
      </c>
      <c r="P47" s="266" t="s">
        <v>28</v>
      </c>
      <c r="Q47" s="266"/>
      <c r="R47" s="267"/>
      <c r="S47" s="31"/>
      <c r="T47" s="31"/>
      <c r="U47" s="31"/>
      <c r="V47" s="31"/>
      <c r="W47" s="31"/>
      <c r="X47" s="31"/>
      <c r="Y47" s="31"/>
      <c r="Z47" s="272"/>
      <c r="AA47" s="272"/>
      <c r="AB47" s="272"/>
    </row>
    <row r="48" spans="2:28" ht="8.25" customHeight="1" x14ac:dyDescent="0.35"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9"/>
      <c r="M48" s="60"/>
      <c r="N48" s="61"/>
      <c r="O48" s="62"/>
      <c r="P48" s="63"/>
      <c r="Q48" s="63"/>
      <c r="R48" s="63"/>
      <c r="S48" s="31"/>
      <c r="T48" s="31"/>
      <c r="U48" s="31"/>
      <c r="V48" s="31"/>
      <c r="W48" s="31"/>
      <c r="X48" s="31"/>
      <c r="Y48" s="31"/>
      <c r="Z48" s="31"/>
      <c r="AA48" s="31"/>
      <c r="AB48" s="31"/>
    </row>
    <row r="49" spans="2:28" ht="18.149999999999999" customHeight="1" x14ac:dyDescent="0.35">
      <c r="B49" s="64"/>
      <c r="C49" s="268"/>
      <c r="D49" s="268"/>
      <c r="E49" s="268"/>
      <c r="F49" s="268"/>
      <c r="G49" s="268"/>
      <c r="H49" s="268"/>
      <c r="I49" s="268"/>
      <c r="J49" s="268"/>
      <c r="K49" s="268"/>
      <c r="L49" s="65"/>
      <c r="M49" s="269" t="str">
        <f>Biodata!C13</f>
        <v>١٢من جمادى الأول سنة ١٤٤٣ ه</v>
      </c>
      <c r="N49" s="265"/>
      <c r="O49" s="265"/>
      <c r="P49" s="265"/>
      <c r="Q49" s="270" t="s">
        <v>50</v>
      </c>
      <c r="R49" s="270"/>
      <c r="S49" s="31"/>
      <c r="T49" s="31"/>
      <c r="U49" s="31"/>
      <c r="V49" s="31"/>
      <c r="W49" s="31"/>
      <c r="X49" s="31"/>
      <c r="Y49" s="31"/>
      <c r="Z49" s="31"/>
      <c r="AA49" s="31"/>
      <c r="AB49" s="31"/>
    </row>
    <row r="50" spans="2:28" ht="18.149999999999999" customHeight="1" x14ac:dyDescent="0.35">
      <c r="B50" s="64"/>
      <c r="C50" s="268"/>
      <c r="D50" s="268"/>
      <c r="E50" s="268"/>
      <c r="F50" s="268"/>
      <c r="G50" s="268"/>
      <c r="H50" s="268"/>
      <c r="I50" s="268"/>
      <c r="J50" s="268"/>
      <c r="K50" s="268"/>
      <c r="L50" s="65"/>
      <c r="M50" s="265" t="str">
        <f>Biodata!C14</f>
        <v xml:space="preserve">  ١٧من ديسمبر سنة ٢٠٢١ م</v>
      </c>
      <c r="N50" s="265"/>
      <c r="O50" s="265"/>
      <c r="P50" s="265"/>
      <c r="Q50" s="270"/>
      <c r="R50" s="270"/>
      <c r="S50" s="31"/>
      <c r="T50" s="31"/>
      <c r="U50" s="31"/>
      <c r="V50" s="31"/>
      <c r="W50" s="31"/>
      <c r="X50" s="31"/>
      <c r="Y50" s="31"/>
      <c r="Z50" s="31"/>
      <c r="AA50" s="31"/>
      <c r="AB50" s="31"/>
    </row>
    <row r="51" spans="2:28" ht="18.149999999999999" customHeight="1" x14ac:dyDescent="0.35">
      <c r="B51" s="64"/>
      <c r="C51" s="66"/>
      <c r="D51" s="66"/>
      <c r="E51" s="66"/>
      <c r="F51" s="66"/>
      <c r="G51" s="66"/>
      <c r="H51" s="66"/>
      <c r="I51" s="66"/>
      <c r="J51" s="66"/>
      <c r="K51" s="66"/>
      <c r="L51" s="67"/>
      <c r="M51" s="66"/>
      <c r="N51" s="68"/>
      <c r="O51" s="66"/>
      <c r="P51" s="66"/>
      <c r="Q51" s="66" t="s">
        <v>51</v>
      </c>
      <c r="R51" s="66"/>
      <c r="S51" s="31"/>
      <c r="T51" s="31"/>
      <c r="U51" s="31"/>
      <c r="V51" s="31"/>
      <c r="W51" s="31"/>
      <c r="X51" s="31"/>
      <c r="Y51" s="31"/>
      <c r="Z51" s="31"/>
      <c r="AA51" s="31"/>
      <c r="AB51" s="31"/>
    </row>
    <row r="52" spans="2:28" ht="18.149999999999999" customHeight="1" x14ac:dyDescent="0.35">
      <c r="B52" s="297" t="s">
        <v>52</v>
      </c>
      <c r="C52" s="297"/>
      <c r="D52" s="297"/>
      <c r="E52" s="297"/>
      <c r="F52" s="297"/>
      <c r="G52" s="297"/>
      <c r="H52" s="297"/>
      <c r="I52" s="297"/>
      <c r="J52" s="297"/>
      <c r="K52" s="297"/>
      <c r="L52" s="65"/>
      <c r="M52" s="64"/>
      <c r="N52" s="69"/>
      <c r="O52" s="296" t="s">
        <v>53</v>
      </c>
      <c r="P52" s="296"/>
      <c r="Q52" s="296"/>
      <c r="R52" s="64"/>
      <c r="S52" s="31"/>
      <c r="T52" s="31"/>
      <c r="U52" s="31"/>
      <c r="V52" s="31"/>
      <c r="W52" s="31"/>
      <c r="X52" s="31"/>
      <c r="Y52" s="31"/>
      <c r="Z52" s="31"/>
      <c r="AA52" s="31"/>
      <c r="AB52" s="31"/>
    </row>
    <row r="53" spans="2:28" ht="18.149999999999999" customHeight="1" x14ac:dyDescent="0.35">
      <c r="B53" s="70"/>
      <c r="C53" s="70"/>
      <c r="D53" s="70"/>
      <c r="E53" s="70"/>
      <c r="F53" s="70"/>
      <c r="G53" s="70"/>
      <c r="H53" s="70"/>
      <c r="I53" s="70"/>
      <c r="J53" s="70"/>
      <c r="K53" s="246" t="s">
        <v>176</v>
      </c>
      <c r="L53" s="246"/>
      <c r="M53" s="246"/>
      <c r="N53" s="246"/>
      <c r="O53" s="246"/>
      <c r="P53" s="65"/>
      <c r="Q53" s="65"/>
      <c r="R53" s="64"/>
      <c r="S53" s="31"/>
      <c r="T53" s="31"/>
      <c r="U53" s="31"/>
      <c r="V53" s="31"/>
      <c r="W53" s="31"/>
      <c r="X53" s="31"/>
      <c r="Y53" s="31"/>
      <c r="Z53" s="31"/>
      <c r="AA53" s="31"/>
      <c r="AB53" s="31"/>
    </row>
    <row r="54" spans="2:28" ht="18.149999999999999" customHeight="1" x14ac:dyDescent="0.35">
      <c r="B54" s="70"/>
      <c r="C54" s="70"/>
      <c r="D54" s="70"/>
      <c r="E54" s="70"/>
      <c r="F54" s="70"/>
      <c r="G54" s="70"/>
      <c r="H54" s="70"/>
      <c r="I54" s="70"/>
      <c r="J54" s="70"/>
      <c r="K54" s="70"/>
      <c r="O54" s="65"/>
      <c r="P54" s="65"/>
      <c r="Q54" s="65"/>
      <c r="R54" s="64"/>
      <c r="S54" s="31"/>
      <c r="T54" s="31"/>
      <c r="U54" s="31"/>
      <c r="V54" s="31"/>
      <c r="W54" s="31"/>
      <c r="X54" s="31"/>
      <c r="Y54" s="31"/>
      <c r="Z54" s="31"/>
      <c r="AA54" s="31"/>
      <c r="AB54" s="31"/>
    </row>
    <row r="55" spans="2:28" ht="18.149999999999999" customHeight="1" x14ac:dyDescent="0.35">
      <c r="B55" s="299"/>
      <c r="C55" s="299"/>
      <c r="D55" s="299"/>
      <c r="E55" s="299"/>
      <c r="F55" s="299"/>
      <c r="G55" s="299"/>
      <c r="H55" s="299"/>
      <c r="I55" s="299"/>
      <c r="J55" s="299"/>
      <c r="K55" s="299"/>
      <c r="L55" s="65"/>
      <c r="M55" s="64"/>
      <c r="N55" s="69"/>
      <c r="O55" s="298" t="str">
        <f>Biodata!$C$19</f>
        <v>محمد رضوان رفالدي</v>
      </c>
      <c r="P55" s="298"/>
      <c r="Q55" s="298"/>
      <c r="R55" s="64"/>
      <c r="S55" s="31"/>
      <c r="T55" s="31"/>
      <c r="U55" s="31"/>
      <c r="V55" s="31"/>
      <c r="W55" s="31"/>
      <c r="X55" s="31"/>
      <c r="Y55" s="31"/>
      <c r="Z55" s="31"/>
      <c r="AA55" s="31"/>
      <c r="AB55" s="31"/>
    </row>
    <row r="56" spans="2:28" ht="18.149999999999999" customHeight="1" x14ac:dyDescent="0.35"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65"/>
      <c r="M56" s="64"/>
      <c r="N56" s="69"/>
      <c r="O56" s="71"/>
      <c r="P56" s="71"/>
      <c r="Q56" s="71"/>
      <c r="R56" s="64"/>
      <c r="S56" s="31"/>
      <c r="T56" s="31"/>
      <c r="U56" s="31"/>
      <c r="V56" s="31"/>
      <c r="W56" s="31"/>
      <c r="X56" s="31"/>
      <c r="Y56" s="31"/>
      <c r="Z56" s="31"/>
      <c r="AA56" s="31"/>
      <c r="AB56" s="31"/>
    </row>
    <row r="57" spans="2:28" ht="18.149999999999999" customHeight="1" x14ac:dyDescent="0.35">
      <c r="B57" s="64"/>
      <c r="C57" s="72"/>
      <c r="D57" s="72"/>
      <c r="E57" s="72"/>
      <c r="F57" s="72"/>
      <c r="G57" s="72"/>
      <c r="H57" s="72"/>
      <c r="I57" s="72"/>
      <c r="J57" s="72"/>
      <c r="K57" s="289" t="str">
        <f>Biodata!$C$16</f>
        <v>الأستاذ احمد مهيمن الماجستير</v>
      </c>
      <c r="L57" s="289"/>
      <c r="M57" s="289"/>
      <c r="N57" s="289"/>
      <c r="O57" s="289"/>
      <c r="P57" s="72"/>
      <c r="Q57" s="72"/>
      <c r="R57" s="72"/>
      <c r="S57" s="31"/>
      <c r="T57" s="31"/>
      <c r="U57" s="31"/>
      <c r="V57" s="31"/>
      <c r="W57" s="31"/>
      <c r="X57" s="31"/>
      <c r="Y57" s="31"/>
      <c r="Z57" s="31"/>
      <c r="AA57" s="31"/>
      <c r="AB57" s="31"/>
    </row>
    <row r="58" spans="2:28" ht="18.149999999999999" customHeight="1" x14ac:dyDescent="0.35">
      <c r="B58" s="73"/>
      <c r="C58" s="73"/>
      <c r="D58" s="73"/>
      <c r="E58" s="73"/>
      <c r="F58" s="73"/>
      <c r="G58" s="73"/>
      <c r="H58" s="73"/>
      <c r="I58" s="73"/>
      <c r="J58" s="73"/>
      <c r="L58" s="73"/>
      <c r="M58" s="73"/>
      <c r="N58" s="73"/>
      <c r="O58" s="73"/>
      <c r="P58" s="73"/>
      <c r="Q58" s="73"/>
      <c r="R58" s="73"/>
      <c r="S58" s="31"/>
      <c r="T58" s="31"/>
      <c r="U58" s="31"/>
      <c r="V58" s="31"/>
      <c r="W58" s="31"/>
      <c r="X58" s="31"/>
      <c r="Y58" s="31"/>
      <c r="Z58" s="31"/>
      <c r="AA58" s="31"/>
      <c r="AB58" s="31"/>
    </row>
    <row r="59" spans="2:28" ht="15.5" x14ac:dyDescent="0.35"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40"/>
      <c r="M59" s="39"/>
      <c r="N59" s="41"/>
      <c r="O59" s="39"/>
      <c r="P59" s="39"/>
      <c r="Q59" s="39"/>
      <c r="R59" s="39"/>
      <c r="S59" s="31"/>
      <c r="T59" s="31"/>
      <c r="U59" s="31"/>
      <c r="V59" s="31"/>
      <c r="W59" s="31"/>
      <c r="X59" s="31"/>
      <c r="Y59" s="31"/>
      <c r="Z59" s="31"/>
      <c r="AA59" s="31"/>
      <c r="AB59" s="31"/>
    </row>
    <row r="60" spans="2:28" x14ac:dyDescent="0.35"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8"/>
      <c r="M60" s="31"/>
      <c r="N60" s="33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</row>
  </sheetData>
  <sheetProtection selectLockedCells="1"/>
  <mergeCells count="144">
    <mergeCell ref="D41:J41"/>
    <mergeCell ref="B37:C37"/>
    <mergeCell ref="B38:C38"/>
    <mergeCell ref="D38:J38"/>
    <mergeCell ref="B34:J34"/>
    <mergeCell ref="K34:L34"/>
    <mergeCell ref="L35:L47"/>
    <mergeCell ref="C26:F26"/>
    <mergeCell ref="G28:K28"/>
    <mergeCell ref="G26:K26"/>
    <mergeCell ref="D40:J40"/>
    <mergeCell ref="B45:K46"/>
    <mergeCell ref="B44:K44"/>
    <mergeCell ref="D42:K42"/>
    <mergeCell ref="D43:J43"/>
    <mergeCell ref="B43:C43"/>
    <mergeCell ref="B36:K36"/>
    <mergeCell ref="B39:K39"/>
    <mergeCell ref="D37:J37"/>
    <mergeCell ref="G25:K25"/>
    <mergeCell ref="G24:K24"/>
    <mergeCell ref="B29:L29"/>
    <mergeCell ref="C32:F32"/>
    <mergeCell ref="C33:F33"/>
    <mergeCell ref="G30:K30"/>
    <mergeCell ref="G31:K31"/>
    <mergeCell ref="G32:K32"/>
    <mergeCell ref="G33:K33"/>
    <mergeCell ref="C20:F20"/>
    <mergeCell ref="B22:L22"/>
    <mergeCell ref="G20:K20"/>
    <mergeCell ref="G16:K16"/>
    <mergeCell ref="G17:K17"/>
    <mergeCell ref="G18:K18"/>
    <mergeCell ref="G19:K19"/>
    <mergeCell ref="B2:L2"/>
    <mergeCell ref="C13:F13"/>
    <mergeCell ref="G13:J13"/>
    <mergeCell ref="K57:O57"/>
    <mergeCell ref="G21:K21"/>
    <mergeCell ref="B3:L3"/>
    <mergeCell ref="B15:L15"/>
    <mergeCell ref="B8:L8"/>
    <mergeCell ref="O52:Q52"/>
    <mergeCell ref="B52:K52"/>
    <mergeCell ref="O55:Q55"/>
    <mergeCell ref="B55:K55"/>
    <mergeCell ref="C9:F9"/>
    <mergeCell ref="G10:J10"/>
    <mergeCell ref="C21:F21"/>
    <mergeCell ref="C17:F17"/>
    <mergeCell ref="C16:F16"/>
    <mergeCell ref="B47:J47"/>
    <mergeCell ref="P16:Q16"/>
    <mergeCell ref="P14:Q14"/>
    <mergeCell ref="P13:Q13"/>
    <mergeCell ref="P19:Q19"/>
    <mergeCell ref="P18:Q18"/>
    <mergeCell ref="P24:Q24"/>
    <mergeCell ref="P23:Q23"/>
    <mergeCell ref="P27:Q27"/>
    <mergeCell ref="M47:O47"/>
    <mergeCell ref="P44:Q44"/>
    <mergeCell ref="P43:Q43"/>
    <mergeCell ref="P35:Q35"/>
    <mergeCell ref="C18:F18"/>
    <mergeCell ref="C19:F19"/>
    <mergeCell ref="V44:X44"/>
    <mergeCell ref="Z47:AB47"/>
    <mergeCell ref="B41:C41"/>
    <mergeCell ref="B42:C42"/>
    <mergeCell ref="C30:F30"/>
    <mergeCell ref="C31:F31"/>
    <mergeCell ref="C28:F28"/>
    <mergeCell ref="B40:C40"/>
    <mergeCell ref="P25:Q25"/>
    <mergeCell ref="P26:Q26"/>
    <mergeCell ref="C27:F27"/>
    <mergeCell ref="G27:J27"/>
    <mergeCell ref="C23:F23"/>
    <mergeCell ref="C24:F24"/>
    <mergeCell ref="C25:F25"/>
    <mergeCell ref="P39:Q39"/>
    <mergeCell ref="B35:K35"/>
    <mergeCell ref="P46:Q46"/>
    <mergeCell ref="P45:Q45"/>
    <mergeCell ref="M50:P50"/>
    <mergeCell ref="P47:R47"/>
    <mergeCell ref="C49:E49"/>
    <mergeCell ref="F49:G49"/>
    <mergeCell ref="H49:K49"/>
    <mergeCell ref="M49:P49"/>
    <mergeCell ref="Q49:R50"/>
    <mergeCell ref="C50:E50"/>
    <mergeCell ref="F50:G50"/>
    <mergeCell ref="H50:K50"/>
    <mergeCell ref="P41:Q41"/>
    <mergeCell ref="P40:Q40"/>
    <mergeCell ref="P36:Q36"/>
    <mergeCell ref="P37:Q37"/>
    <mergeCell ref="C14:F14"/>
    <mergeCell ref="G14:J14"/>
    <mergeCell ref="C11:F11"/>
    <mergeCell ref="G11:J11"/>
    <mergeCell ref="P11:Q11"/>
    <mergeCell ref="C12:F12"/>
    <mergeCell ref="G12:J12"/>
    <mergeCell ref="P12:Q12"/>
    <mergeCell ref="P38:Q38"/>
    <mergeCell ref="P34:Q34"/>
    <mergeCell ref="P30:Q30"/>
    <mergeCell ref="P31:Q31"/>
    <mergeCell ref="P28:Q28"/>
    <mergeCell ref="P29:Q29"/>
    <mergeCell ref="P17:Q17"/>
    <mergeCell ref="P15:Q15"/>
    <mergeCell ref="P33:Q33"/>
    <mergeCell ref="P32:Q32"/>
    <mergeCell ref="P22:Q22"/>
    <mergeCell ref="G23:K23"/>
    <mergeCell ref="P21:Q21"/>
    <mergeCell ref="P20:Q20"/>
    <mergeCell ref="U9:U10"/>
    <mergeCell ref="U11:U12"/>
    <mergeCell ref="V9:V10"/>
    <mergeCell ref="V11:V12"/>
    <mergeCell ref="K53:O53"/>
    <mergeCell ref="M3:O3"/>
    <mergeCell ref="P3:R3"/>
    <mergeCell ref="B5:K5"/>
    <mergeCell ref="L5:L7"/>
    <mergeCell ref="M5:Q5"/>
    <mergeCell ref="C10:F10"/>
    <mergeCell ref="P10:Q10"/>
    <mergeCell ref="P9:Q9"/>
    <mergeCell ref="P8:Q8"/>
    <mergeCell ref="G9:K9"/>
    <mergeCell ref="R5:R7"/>
    <mergeCell ref="B6:F6"/>
    <mergeCell ref="G6:K7"/>
    <mergeCell ref="M6:N6"/>
    <mergeCell ref="O6:Q7"/>
    <mergeCell ref="C7:F7"/>
    <mergeCell ref="P42:Q42"/>
  </mergeCells>
  <pageMargins left="7.95717592592593E-2" right="4.3402777777777797E-2" top="0.222908093278464" bottom="1.4" header="0.3" footer="0.3"/>
  <pageSetup paperSize="5" orientation="portrait" horizontalDpi="4294967293" r:id="rId1"/>
  <headerFooter>
    <oddHeader>&amp;C&amp;G</oddHeader>
  </headerFooter>
  <ignoredErrors>
    <ignoredError sqref="N46" 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Spinner 3">
              <controlPr defaultSize="0" autoPict="0">
                <anchor moveWithCells="1" sizeWithCells="1">
                  <from>
                    <xdr:col>21</xdr:col>
                    <xdr:colOff>25400</xdr:colOff>
                    <xdr:row>5</xdr:row>
                    <xdr:rowOff>0</xdr:rowOff>
                  </from>
                  <to>
                    <xdr:col>21</xdr:col>
                    <xdr:colOff>495300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Drop Down 8">
              <controlPr defaultSize="0" autoLine="0" autoPict="0">
                <anchor moveWithCells="1">
                  <from>
                    <xdr:col>22</xdr:col>
                    <xdr:colOff>38100</xdr:colOff>
                    <xdr:row>5</xdr:row>
                    <xdr:rowOff>6350</xdr:rowOff>
                  </from>
                  <to>
                    <xdr:col>24</xdr:col>
                    <xdr:colOff>120650</xdr:colOff>
                    <xdr:row>6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Drop Down 9">
              <controlPr defaultSize="0" autoLine="0" autoPict="0">
                <anchor moveWithCells="1">
                  <from>
                    <xdr:col>22</xdr:col>
                    <xdr:colOff>63500</xdr:colOff>
                    <xdr:row>8</xdr:row>
                    <xdr:rowOff>6350</xdr:rowOff>
                  </from>
                  <to>
                    <xdr:col>24</xdr:col>
                    <xdr:colOff>133350</xdr:colOff>
                    <xdr:row>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8" name="Drop Down 15">
              <controlPr defaultSize="0" autoLine="0" autoPict="0">
                <anchor moveWithCells="1">
                  <from>
                    <xdr:col>22</xdr:col>
                    <xdr:colOff>63500</xdr:colOff>
                    <xdr:row>10</xdr:row>
                    <xdr:rowOff>38100</xdr:rowOff>
                  </from>
                  <to>
                    <xdr:col>24</xdr:col>
                    <xdr:colOff>133350</xdr:colOff>
                    <xdr:row>12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9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25400</xdr:colOff>
                    <xdr:row>13</xdr:row>
                    <xdr:rowOff>6350</xdr:rowOff>
                  </from>
                  <to>
                    <xdr:col>21</xdr:col>
                    <xdr:colOff>482600</xdr:colOff>
                    <xdr:row>15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0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673100</xdr:colOff>
                    <xdr:row>13</xdr:row>
                    <xdr:rowOff>6350</xdr:rowOff>
                  </from>
                  <to>
                    <xdr:col>24</xdr:col>
                    <xdr:colOff>127000</xdr:colOff>
                    <xdr:row>15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G43"/>
  <sheetViews>
    <sheetView view="pageLayout" topLeftCell="A3" zoomScale="79" zoomScaleNormal="100" zoomScalePageLayoutView="79" workbookViewId="0">
      <selection activeCell="B5" sqref="B5"/>
    </sheetView>
  </sheetViews>
  <sheetFormatPr defaultRowHeight="14.5" x14ac:dyDescent="0.35"/>
  <cols>
    <col min="1" max="1" width="5.1796875" customWidth="1"/>
    <col min="2" max="2" width="37.08984375" bestFit="1" customWidth="1"/>
    <col min="4" max="4" width="11.36328125" bestFit="1" customWidth="1"/>
    <col min="5" max="5" width="13.90625" style="10" bestFit="1" customWidth="1"/>
    <col min="6" max="6" width="9.08984375" style="10" bestFit="1" customWidth="1"/>
    <col min="7" max="7" width="10.81640625" bestFit="1" customWidth="1"/>
  </cols>
  <sheetData>
    <row r="1" spans="1:7" ht="17.5" x14ac:dyDescent="0.35">
      <c r="A1" s="351" t="s">
        <v>191</v>
      </c>
      <c r="B1" s="351"/>
      <c r="C1" s="351"/>
      <c r="D1" s="351"/>
      <c r="E1" s="351"/>
      <c r="F1" s="351"/>
      <c r="G1" s="351"/>
    </row>
    <row r="3" spans="1:7" ht="21.9" customHeight="1" x14ac:dyDescent="0.35">
      <c r="A3" s="74" t="s">
        <v>86</v>
      </c>
      <c r="B3" s="74" t="s">
        <v>186</v>
      </c>
      <c r="C3" s="74" t="s">
        <v>55</v>
      </c>
      <c r="D3" s="74" t="s">
        <v>90</v>
      </c>
      <c r="E3" s="74" t="s">
        <v>189</v>
      </c>
      <c r="F3" s="74" t="s">
        <v>190</v>
      </c>
      <c r="G3" s="74" t="s">
        <v>188</v>
      </c>
    </row>
    <row r="4" spans="1:7" ht="18" customHeight="1" x14ac:dyDescent="0.35">
      <c r="A4" s="14">
        <v>20</v>
      </c>
      <c r="B4" s="99" t="str">
        <f>'Data Siswa'!B21</f>
        <v>MUHAMMAD WAHID ARIFIANTO</v>
      </c>
      <c r="C4" s="14" t="str">
        <f>'Data Siswa'!C21</f>
        <v>604</v>
      </c>
      <c r="D4" s="16">
        <f>'Nilai Syafahi'!AC23</f>
        <v>244.6</v>
      </c>
      <c r="E4" s="15">
        <f>'Nilai Syafahi'!AD23</f>
        <v>6.15</v>
      </c>
      <c r="F4" s="13">
        <f>'Nilai Syafahi'!AE23</f>
        <v>1</v>
      </c>
      <c r="G4" s="13" t="str">
        <f t="shared" ref="G4:G43" si="0">IF(E4&lt;4,"Tidak Naik",IF(AND(E4&gt;=4,E4&lt;6),"Negatif",IF(E4&gt;=6,"Positif")))</f>
        <v>Positif</v>
      </c>
    </row>
    <row r="5" spans="1:7" ht="18" customHeight="1" x14ac:dyDescent="0.35">
      <c r="A5" s="14">
        <v>26</v>
      </c>
      <c r="B5" s="99" t="str">
        <f>'Data Siswa'!B27</f>
        <v>WAHYU ROMADHON</v>
      </c>
      <c r="C5" s="14" t="str">
        <f>'Data Siswa'!C27</f>
        <v>610</v>
      </c>
      <c r="D5" s="16">
        <f>'Nilai Syafahi'!AC29</f>
        <v>242.7</v>
      </c>
      <c r="E5" s="15">
        <f>'Nilai Syafahi'!AD29</f>
        <v>5.9206896551724135</v>
      </c>
      <c r="F5" s="13">
        <f>'Nilai Syafahi'!AE29</f>
        <v>2</v>
      </c>
      <c r="G5" s="13" t="str">
        <f t="shared" si="0"/>
        <v>Negatif</v>
      </c>
    </row>
    <row r="6" spans="1:7" ht="18" customHeight="1" x14ac:dyDescent="0.35">
      <c r="A6" s="14">
        <v>16</v>
      </c>
      <c r="B6" s="99" t="str">
        <f>'Data Siswa'!B17</f>
        <v>MUHAMMAD DZIKI ALAMSYAH</v>
      </c>
      <c r="C6" s="14" t="str">
        <f>'Data Siswa'!C17</f>
        <v>600</v>
      </c>
      <c r="D6" s="16">
        <f>'Nilai Syafahi'!AC19</f>
        <v>242.5</v>
      </c>
      <c r="E6" s="15">
        <f>'Nilai Syafahi'!AD19</f>
        <v>5.818965517241379</v>
      </c>
      <c r="F6" s="13">
        <f>'Nilai Syafahi'!AE19</f>
        <v>3</v>
      </c>
      <c r="G6" s="13" t="str">
        <f t="shared" si="0"/>
        <v>Negatif</v>
      </c>
    </row>
    <row r="7" spans="1:7" ht="18" customHeight="1" x14ac:dyDescent="0.35">
      <c r="A7" s="14">
        <v>2</v>
      </c>
      <c r="B7" s="99" t="str">
        <f>'Data Siswa'!B3</f>
        <v>AHMAD FAUZAN</v>
      </c>
      <c r="C7" s="14" t="str">
        <f>'Data Siswa'!C3</f>
        <v>586</v>
      </c>
      <c r="D7" s="16">
        <f>'Nilai Syafahi'!AC5</f>
        <v>233.9</v>
      </c>
      <c r="E7" s="15">
        <f>'Nilai Syafahi'!AD5</f>
        <v>5.8672413793103448</v>
      </c>
      <c r="F7" s="13">
        <f>'Nilai Syafahi'!AE5</f>
        <v>4</v>
      </c>
      <c r="G7" s="13" t="str">
        <f t="shared" si="0"/>
        <v>Negatif</v>
      </c>
    </row>
    <row r="8" spans="1:7" ht="18" customHeight="1" x14ac:dyDescent="0.35">
      <c r="A8" s="14">
        <v>28</v>
      </c>
      <c r="B8" s="99" t="str">
        <f>'Data Siswa'!B29</f>
        <v>WILDAN AULIA DANI</v>
      </c>
      <c r="C8" s="14" t="str">
        <f>'Data Siswa'!C29</f>
        <v>612</v>
      </c>
      <c r="D8" s="16">
        <f>'Nilai Syafahi'!AC31</f>
        <v>233</v>
      </c>
      <c r="E8" s="15">
        <f>'Nilai Syafahi'!AD31</f>
        <v>5.6879310344827587</v>
      </c>
      <c r="F8" s="13">
        <f>'Nilai Syafahi'!AE31</f>
        <v>5</v>
      </c>
      <c r="G8" s="13" t="str">
        <f t="shared" si="0"/>
        <v>Negatif</v>
      </c>
    </row>
    <row r="9" spans="1:7" ht="18" customHeight="1" x14ac:dyDescent="0.35">
      <c r="A9" s="14">
        <v>1</v>
      </c>
      <c r="B9" s="99" t="str">
        <f>'Data Siswa'!B2</f>
        <v>AFIF FADHILAH</v>
      </c>
      <c r="C9" s="14" t="str">
        <f>'Data Siswa'!C2</f>
        <v>585</v>
      </c>
      <c r="D9" s="16">
        <f>'Nilai Syafahi'!AC4</f>
        <v>228.1</v>
      </c>
      <c r="E9" s="15">
        <f>'Nilai Syafahi'!AD4</f>
        <v>5.3086206896551724</v>
      </c>
      <c r="F9" s="13">
        <f>'Nilai Syafahi'!AE4</f>
        <v>6</v>
      </c>
      <c r="G9" s="13" t="str">
        <f t="shared" si="0"/>
        <v>Negatif</v>
      </c>
    </row>
    <row r="10" spans="1:7" ht="18" customHeight="1" x14ac:dyDescent="0.35">
      <c r="A10" s="14">
        <v>25</v>
      </c>
      <c r="B10" s="99" t="str">
        <f>'Data Siswa'!B26</f>
        <v>ROFIQ RUSYADI</v>
      </c>
      <c r="C10" s="14" t="str">
        <f>'Data Siswa'!C26</f>
        <v>609</v>
      </c>
      <c r="D10" s="16">
        <f>'Nilai Syafahi'!AC28</f>
        <v>227.60000000000002</v>
      </c>
      <c r="E10" s="15">
        <f>'Nilai Syafahi'!AD28</f>
        <v>5.5948275862068968</v>
      </c>
      <c r="F10" s="13">
        <f>'Nilai Syafahi'!AE28</f>
        <v>7</v>
      </c>
      <c r="G10" s="13" t="str">
        <f t="shared" si="0"/>
        <v>Negatif</v>
      </c>
    </row>
    <row r="11" spans="1:7" ht="18" customHeight="1" x14ac:dyDescent="0.35">
      <c r="A11" s="14">
        <v>8</v>
      </c>
      <c r="B11" s="99" t="str">
        <f>'Data Siswa'!B9</f>
        <v>FIKRI MAULANA</v>
      </c>
      <c r="C11" s="14" t="str">
        <f>'Data Siswa'!C9</f>
        <v>592</v>
      </c>
      <c r="D11" s="16">
        <f>'Nilai Syafahi'!AC11</f>
        <v>227.6</v>
      </c>
      <c r="E11" s="15">
        <f>'Nilai Syafahi'!AD11</f>
        <v>5.8241379310344827</v>
      </c>
      <c r="F11" s="13">
        <f>'Nilai Syafahi'!AE11</f>
        <v>8</v>
      </c>
      <c r="G11" s="13" t="str">
        <f t="shared" si="0"/>
        <v>Negatif</v>
      </c>
    </row>
    <row r="12" spans="1:7" ht="18" customHeight="1" x14ac:dyDescent="0.35">
      <c r="A12" s="14">
        <v>11</v>
      </c>
      <c r="B12" s="99" t="str">
        <f>'Data Siswa'!B12</f>
        <v>KHOIRUL BASYAR</v>
      </c>
      <c r="C12" s="14" t="str">
        <f>'Data Siswa'!C12</f>
        <v>595</v>
      </c>
      <c r="D12" s="16">
        <f>'Nilai Syafahi'!AC14</f>
        <v>226.60000000000002</v>
      </c>
      <c r="E12" s="15">
        <f>'Nilai Syafahi'!AD14</f>
        <v>5.5120689655172423</v>
      </c>
      <c r="F12" s="13">
        <f>'Nilai Syafahi'!AE14</f>
        <v>9</v>
      </c>
      <c r="G12" s="13" t="str">
        <f t="shared" si="0"/>
        <v>Negatif</v>
      </c>
    </row>
    <row r="13" spans="1:7" ht="18" customHeight="1" x14ac:dyDescent="0.35">
      <c r="A13" s="14">
        <v>15</v>
      </c>
      <c r="B13" s="99" t="str">
        <f>'Data Siswa'!B16</f>
        <v>MUHAMMAD ALFIYAN MULYADI</v>
      </c>
      <c r="C13" s="14" t="str">
        <f>'Data Siswa'!C16</f>
        <v>599</v>
      </c>
      <c r="D13" s="16">
        <f>'Nilai Syafahi'!AC18</f>
        <v>224.70000000000002</v>
      </c>
      <c r="E13" s="15">
        <f>'Nilai Syafahi'!AD18</f>
        <v>5.4793103448275868</v>
      </c>
      <c r="F13" s="13">
        <f>'Nilai Syafahi'!AE18</f>
        <v>10</v>
      </c>
      <c r="G13" s="13" t="str">
        <f t="shared" si="0"/>
        <v>Negatif</v>
      </c>
    </row>
    <row r="14" spans="1:7" ht="18" customHeight="1" x14ac:dyDescent="0.35">
      <c r="A14" s="14">
        <v>6</v>
      </c>
      <c r="B14" s="99" t="str">
        <f>'Data Siswa'!B7</f>
        <v>AZIZUL LATHIF</v>
      </c>
      <c r="C14" s="14" t="str">
        <f>'Data Siswa'!C7</f>
        <v>590</v>
      </c>
      <c r="D14" s="16">
        <f>'Nilai Syafahi'!AC9</f>
        <v>222.5</v>
      </c>
      <c r="E14" s="15">
        <f>'Nilai Syafahi'!AD9</f>
        <v>5.3103448275862064</v>
      </c>
      <c r="F14" s="13">
        <f>'Nilai Syafahi'!AE9</f>
        <v>11</v>
      </c>
      <c r="G14" s="13" t="str">
        <f t="shared" si="0"/>
        <v>Negatif</v>
      </c>
    </row>
    <row r="15" spans="1:7" ht="18" customHeight="1" x14ac:dyDescent="0.35">
      <c r="A15" s="14">
        <v>9</v>
      </c>
      <c r="B15" s="99" t="str">
        <f>'Data Siswa'!B10</f>
        <v>IMAM ALIEF</v>
      </c>
      <c r="C15" s="14" t="str">
        <f>'Data Siswa'!C10</f>
        <v>593</v>
      </c>
      <c r="D15" s="16">
        <f>'Nilai Syafahi'!AC12</f>
        <v>221.5</v>
      </c>
      <c r="E15" s="15">
        <f>'Nilai Syafahi'!AD12</f>
        <v>5.3913793103448278</v>
      </c>
      <c r="F15" s="13">
        <f>'Nilai Syafahi'!AE12</f>
        <v>12</v>
      </c>
      <c r="G15" s="13" t="str">
        <f t="shared" si="0"/>
        <v>Negatif</v>
      </c>
    </row>
    <row r="16" spans="1:7" ht="18" customHeight="1" x14ac:dyDescent="0.35">
      <c r="A16" s="14">
        <v>3</v>
      </c>
      <c r="B16" s="99" t="str">
        <f>'Data Siswa'!B4</f>
        <v>ANDY SETIAWAN</v>
      </c>
      <c r="C16" s="14" t="str">
        <f>'Data Siswa'!C4</f>
        <v>587</v>
      </c>
      <c r="D16" s="16">
        <f>'Nilai Syafahi'!AC6</f>
        <v>217.20000000000002</v>
      </c>
      <c r="E16" s="15">
        <f>'Nilai Syafahi'!AD6</f>
        <v>5.3500000000000005</v>
      </c>
      <c r="F16" s="13">
        <f>'Nilai Syafahi'!AE6</f>
        <v>13</v>
      </c>
      <c r="G16" s="13" t="str">
        <f t="shared" si="0"/>
        <v>Negatif</v>
      </c>
    </row>
    <row r="17" spans="1:7" ht="18" customHeight="1" x14ac:dyDescent="0.35">
      <c r="A17" s="14">
        <v>27</v>
      </c>
      <c r="B17" s="99" t="str">
        <f>'Data Siswa'!B28</f>
        <v>WHILDAN PRADANA SETIAWAN</v>
      </c>
      <c r="C17" s="14" t="str">
        <f>'Data Siswa'!C28</f>
        <v>611</v>
      </c>
      <c r="D17" s="16">
        <f>'Nilai Syafahi'!AC30</f>
        <v>215.8</v>
      </c>
      <c r="E17" s="15">
        <f>'Nilai Syafahi'!AD30</f>
        <v>5.3586206896551722</v>
      </c>
      <c r="F17" s="13">
        <f>'Nilai Syafahi'!AE30</f>
        <v>14</v>
      </c>
      <c r="G17" s="13" t="str">
        <f t="shared" si="0"/>
        <v>Negatif</v>
      </c>
    </row>
    <row r="18" spans="1:7" ht="18" customHeight="1" x14ac:dyDescent="0.35">
      <c r="A18" s="14">
        <v>10</v>
      </c>
      <c r="B18" s="99" t="str">
        <f>'Data Siswa'!B11</f>
        <v>JAMI NUR IQBAL</v>
      </c>
      <c r="C18" s="14" t="str">
        <f>'Data Siswa'!C11</f>
        <v>594</v>
      </c>
      <c r="D18" s="16">
        <f>'Nilai Syafahi'!AC13</f>
        <v>215.1</v>
      </c>
      <c r="E18" s="15">
        <f>'Nilai Syafahi'!AD13</f>
        <v>5.2482758620689651</v>
      </c>
      <c r="F18" s="13">
        <f>'Nilai Syafahi'!AE13</f>
        <v>15</v>
      </c>
      <c r="G18" s="13" t="str">
        <f t="shared" si="0"/>
        <v>Negatif</v>
      </c>
    </row>
    <row r="19" spans="1:7" ht="18" customHeight="1" x14ac:dyDescent="0.35">
      <c r="A19" s="14">
        <v>12</v>
      </c>
      <c r="B19" s="99" t="str">
        <f>'Data Siswa'!B13</f>
        <v>MOHAMMAD RAFI SUGIA</v>
      </c>
      <c r="C19" s="14" t="str">
        <f>'Data Siswa'!C13</f>
        <v>596</v>
      </c>
      <c r="D19" s="16">
        <f>'Nilai Syafahi'!AC15</f>
        <v>213.4</v>
      </c>
      <c r="E19" s="15">
        <f>'Nilai Syafahi'!AD15</f>
        <v>5.0879310344827591</v>
      </c>
      <c r="F19" s="13">
        <f>'Nilai Syafahi'!AE15</f>
        <v>16</v>
      </c>
      <c r="G19" s="13" t="str">
        <f t="shared" si="0"/>
        <v>Negatif</v>
      </c>
    </row>
    <row r="20" spans="1:7" ht="18" customHeight="1" x14ac:dyDescent="0.35">
      <c r="A20" s="14">
        <v>18</v>
      </c>
      <c r="B20" s="99" t="str">
        <f>'Data Siswa'!B19</f>
        <v>MUHAMMAD KEVIN LAZUARDI</v>
      </c>
      <c r="C20" s="14" t="str">
        <f>'Data Siswa'!C19</f>
        <v>602</v>
      </c>
      <c r="D20" s="16">
        <f>'Nilai Syafahi'!AC21</f>
        <v>212.6</v>
      </c>
      <c r="E20" s="15">
        <f>'Nilai Syafahi'!AD21</f>
        <v>5.3034482758620687</v>
      </c>
      <c r="F20" s="13">
        <f>'Nilai Syafahi'!AE21</f>
        <v>17</v>
      </c>
      <c r="G20" s="13" t="str">
        <f t="shared" si="0"/>
        <v>Negatif</v>
      </c>
    </row>
    <row r="21" spans="1:7" ht="18" customHeight="1" x14ac:dyDescent="0.35">
      <c r="A21" s="14">
        <v>5</v>
      </c>
      <c r="B21" s="99" t="str">
        <f>'Data Siswa'!B6</f>
        <v>ARIESETIADI MUDZAKIR MANAF</v>
      </c>
      <c r="C21" s="14" t="str">
        <f>'Data Siswa'!C6</f>
        <v>589</v>
      </c>
      <c r="D21" s="16">
        <f>'Nilai Syafahi'!AC8</f>
        <v>212</v>
      </c>
      <c r="E21" s="15">
        <f>'Nilai Syafahi'!AD8</f>
        <v>5.2931034482758621</v>
      </c>
      <c r="F21" s="13">
        <f>'Nilai Syafahi'!AE8</f>
        <v>18</v>
      </c>
      <c r="G21" s="13" t="str">
        <f t="shared" si="0"/>
        <v>Negatif</v>
      </c>
    </row>
    <row r="22" spans="1:7" ht="18" customHeight="1" x14ac:dyDescent="0.35">
      <c r="A22" s="14">
        <v>4</v>
      </c>
      <c r="B22" s="99" t="str">
        <f>'Data Siswa'!B5</f>
        <v>ARDI NUR YAHYA</v>
      </c>
      <c r="C22" s="14" t="str">
        <f>'Data Siswa'!C5</f>
        <v>588</v>
      </c>
      <c r="D22" s="16">
        <f>'Nilai Syafahi'!AC7</f>
        <v>210.60000000000002</v>
      </c>
      <c r="E22" s="15">
        <f>'Nilai Syafahi'!AD7</f>
        <v>5.0724137931034488</v>
      </c>
      <c r="F22" s="13">
        <f>'Nilai Syafahi'!AE7</f>
        <v>19</v>
      </c>
      <c r="G22" s="13" t="str">
        <f t="shared" si="0"/>
        <v>Negatif</v>
      </c>
    </row>
    <row r="23" spans="1:7" ht="18" customHeight="1" x14ac:dyDescent="0.35">
      <c r="A23" s="14">
        <v>24</v>
      </c>
      <c r="B23" s="99" t="str">
        <f>'Data Siswa'!B25</f>
        <v>RISKI ROMADHAN</v>
      </c>
      <c r="C23" s="14" t="str">
        <f>'Data Siswa'!C25</f>
        <v>608</v>
      </c>
      <c r="D23" s="16">
        <f>'Nilai Syafahi'!AC27</f>
        <v>209.2</v>
      </c>
      <c r="E23" s="15">
        <f>'Nilai Syafahi'!AD27</f>
        <v>5.0155172413793103</v>
      </c>
      <c r="F23" s="13">
        <f>'Nilai Syafahi'!AE27</f>
        <v>20</v>
      </c>
      <c r="G23" s="13" t="str">
        <f t="shared" si="0"/>
        <v>Negatif</v>
      </c>
    </row>
    <row r="24" spans="1:7" ht="18" customHeight="1" x14ac:dyDescent="0.35">
      <c r="A24" s="14">
        <v>23</v>
      </c>
      <c r="B24" s="99" t="str">
        <f>'Data Siswa'!B24</f>
        <v>RIDHO ARDHI NUGROHO</v>
      </c>
      <c r="C24" s="14" t="str">
        <f>'Data Siswa'!C24</f>
        <v>607</v>
      </c>
      <c r="D24" s="16">
        <f>'Nilai Syafahi'!AC26</f>
        <v>208.9</v>
      </c>
      <c r="E24" s="15">
        <f>'Nilai Syafahi'!AD26</f>
        <v>4.977586206896552</v>
      </c>
      <c r="F24" s="13">
        <f>'Nilai Syafahi'!AE26</f>
        <v>21</v>
      </c>
      <c r="G24" s="13" t="str">
        <f t="shared" si="0"/>
        <v>Negatif</v>
      </c>
    </row>
    <row r="25" spans="1:7" ht="18" customHeight="1" x14ac:dyDescent="0.35">
      <c r="A25" s="14">
        <v>14</v>
      </c>
      <c r="B25" s="99" t="str">
        <f>'Data Siswa'!B15</f>
        <v>MUHAMAD IRZAN JOHAN</v>
      </c>
      <c r="C25" s="14" t="str">
        <f>'Data Siswa'!C15</f>
        <v>598</v>
      </c>
      <c r="D25" s="16">
        <f>'Nilai Syafahi'!AC17</f>
        <v>207.60000000000002</v>
      </c>
      <c r="E25" s="15">
        <f>'Nilai Syafahi'!AD17</f>
        <v>4.8241379310344836</v>
      </c>
      <c r="F25" s="13">
        <f>'Nilai Syafahi'!AE17</f>
        <v>22</v>
      </c>
      <c r="G25" s="13" t="str">
        <f t="shared" si="0"/>
        <v>Negatif</v>
      </c>
    </row>
    <row r="26" spans="1:7" ht="18" customHeight="1" x14ac:dyDescent="0.35">
      <c r="A26" s="14">
        <v>7</v>
      </c>
      <c r="B26" s="99" t="str">
        <f>'Data Siswa'!B8</f>
        <v>FAIZAL NABAWI</v>
      </c>
      <c r="C26" s="14" t="str">
        <f>'Data Siswa'!C8</f>
        <v>591</v>
      </c>
      <c r="D26" s="16">
        <f>'Nilai Syafahi'!AC10</f>
        <v>205.5</v>
      </c>
      <c r="E26" s="15">
        <f>'Nilai Syafahi'!AD10</f>
        <v>4.9844827586206897</v>
      </c>
      <c r="F26" s="13">
        <f>'Nilai Syafahi'!AE10</f>
        <v>23</v>
      </c>
      <c r="G26" s="13" t="str">
        <f t="shared" si="0"/>
        <v>Negatif</v>
      </c>
    </row>
    <row r="27" spans="1:7" ht="18" customHeight="1" x14ac:dyDescent="0.35">
      <c r="A27" s="14">
        <v>13</v>
      </c>
      <c r="B27" s="99" t="str">
        <f>'Data Siswa'!B14</f>
        <v>MUHAMAD ARDIYANSYAH</v>
      </c>
      <c r="C27" s="14" t="str">
        <f>'Data Siswa'!C14</f>
        <v>597</v>
      </c>
      <c r="D27" s="16">
        <f>'Nilai Syafahi'!AC16</f>
        <v>202.3</v>
      </c>
      <c r="E27" s="15">
        <f>'Nilai Syafahi'!AD16</f>
        <v>4.8965517241379306</v>
      </c>
      <c r="F27" s="13">
        <f>'Nilai Syafahi'!AE16</f>
        <v>24</v>
      </c>
      <c r="G27" s="13" t="str">
        <f t="shared" si="0"/>
        <v>Negatif</v>
      </c>
    </row>
    <row r="28" spans="1:7" ht="18" customHeight="1" x14ac:dyDescent="0.35">
      <c r="A28" s="14">
        <v>21</v>
      </c>
      <c r="B28" s="99" t="str">
        <f>'Data Siswa'!B22</f>
        <v>MUHAMMAD ZAIN HIFZHI MUZAKKY</v>
      </c>
      <c r="C28" s="14" t="str">
        <f>'Data Siswa'!C22</f>
        <v>605</v>
      </c>
      <c r="D28" s="16">
        <f>'Nilai Syafahi'!AC24</f>
        <v>201.9</v>
      </c>
      <c r="E28" s="15">
        <f>'Nilai Syafahi'!AD24</f>
        <v>4.7913793103448281</v>
      </c>
      <c r="F28" s="13">
        <f>'Nilai Syafahi'!AE24</f>
        <v>25</v>
      </c>
      <c r="G28" s="13" t="str">
        <f t="shared" si="0"/>
        <v>Negatif</v>
      </c>
    </row>
    <row r="29" spans="1:7" ht="18" customHeight="1" x14ac:dyDescent="0.35">
      <c r="A29" s="14">
        <v>19</v>
      </c>
      <c r="B29" s="99" t="str">
        <f>'Data Siswa'!B20</f>
        <v>MUHAMMAD SYAHRIL</v>
      </c>
      <c r="C29" s="14" t="str">
        <f>'Data Siswa'!C20</f>
        <v>603</v>
      </c>
      <c r="D29" s="16">
        <f>'Nilai Syafahi'!AC22</f>
        <v>199</v>
      </c>
      <c r="E29" s="15">
        <f>'Nilai Syafahi'!AD22</f>
        <v>4.8068965517241384</v>
      </c>
      <c r="F29" s="13">
        <f>'Nilai Syafahi'!AE22</f>
        <v>26</v>
      </c>
      <c r="G29" s="13" t="str">
        <f t="shared" si="0"/>
        <v>Negatif</v>
      </c>
    </row>
    <row r="30" spans="1:7" ht="18" customHeight="1" x14ac:dyDescent="0.35">
      <c r="A30" s="14">
        <v>22</v>
      </c>
      <c r="B30" s="99" t="str">
        <f>'Data Siswa'!B23</f>
        <v>REHAN AGUSTINO</v>
      </c>
      <c r="C30" s="14" t="str">
        <f>'Data Siswa'!C23</f>
        <v>606</v>
      </c>
      <c r="D30" s="16">
        <f>'Nilai Syafahi'!AC25</f>
        <v>190.5</v>
      </c>
      <c r="E30" s="15">
        <f>'Nilai Syafahi'!AD25</f>
        <v>4.6931034482758616</v>
      </c>
      <c r="F30" s="13">
        <f>'Nilai Syafahi'!AE25</f>
        <v>27</v>
      </c>
      <c r="G30" s="13" t="str">
        <f t="shared" si="0"/>
        <v>Negatif</v>
      </c>
    </row>
    <row r="31" spans="1:7" ht="18" customHeight="1" x14ac:dyDescent="0.35">
      <c r="A31" s="14">
        <v>17</v>
      </c>
      <c r="B31" s="99" t="str">
        <f>'Data Siswa'!B18</f>
        <v>MUHAMMAD IHSAN NASRULLAH</v>
      </c>
      <c r="C31" s="14" t="str">
        <f>'Data Siswa'!C18</f>
        <v>601</v>
      </c>
      <c r="D31" s="16">
        <f>'Nilai Syafahi'!AC20</f>
        <v>169.1</v>
      </c>
      <c r="E31" s="15">
        <f>'Nilai Syafahi'!AD20</f>
        <v>2.9155172413793102</v>
      </c>
      <c r="F31" s="13">
        <f>'Nilai Syafahi'!AE20</f>
        <v>28</v>
      </c>
      <c r="G31" s="13" t="str">
        <f t="shared" si="0"/>
        <v>Tidak Naik</v>
      </c>
    </row>
    <row r="32" spans="1:7" ht="18" customHeight="1" x14ac:dyDescent="0.35">
      <c r="A32" s="14">
        <v>29</v>
      </c>
      <c r="B32" s="99">
        <f>'Data Siswa'!B30</f>
        <v>0</v>
      </c>
      <c r="C32" s="14">
        <f>'Data Siswa'!C30</f>
        <v>0</v>
      </c>
      <c r="D32" s="16">
        <f>'Nilai Syafahi'!AC32</f>
        <v>0</v>
      </c>
      <c r="E32" s="15" t="e">
        <f>'Nilai Syafahi'!AD32</f>
        <v>#DIV/0!</v>
      </c>
      <c r="F32" s="13">
        <f>'Nilai Syafahi'!AE32</f>
        <v>29</v>
      </c>
      <c r="G32" s="13" t="e">
        <f t="shared" si="0"/>
        <v>#DIV/0!</v>
      </c>
    </row>
    <row r="33" spans="1:7" ht="18" customHeight="1" x14ac:dyDescent="0.35">
      <c r="A33" s="14">
        <v>30</v>
      </c>
      <c r="B33" s="99">
        <f>'Data Siswa'!B31</f>
        <v>0</v>
      </c>
      <c r="C33" s="14">
        <f>'Data Siswa'!C31</f>
        <v>0</v>
      </c>
      <c r="D33" s="16">
        <f>'Nilai Syafahi'!AC33</f>
        <v>0</v>
      </c>
      <c r="E33" s="15" t="e">
        <f>'Nilai Syafahi'!AD33</f>
        <v>#DIV/0!</v>
      </c>
      <c r="F33" s="13">
        <f>'Nilai Syafahi'!AE33</f>
        <v>29</v>
      </c>
      <c r="G33" s="13" t="e">
        <f t="shared" si="0"/>
        <v>#DIV/0!</v>
      </c>
    </row>
    <row r="34" spans="1:7" ht="18" customHeight="1" x14ac:dyDescent="0.35">
      <c r="A34" s="14">
        <v>31</v>
      </c>
      <c r="B34" s="99">
        <f>'Data Siswa'!B32</f>
        <v>0</v>
      </c>
      <c r="C34" s="14">
        <f>'Data Siswa'!C32</f>
        <v>0</v>
      </c>
      <c r="D34" s="16">
        <f>'Nilai Syafahi'!AC34</f>
        <v>0</v>
      </c>
      <c r="E34" s="15" t="e">
        <f>'Nilai Syafahi'!AD34</f>
        <v>#DIV/0!</v>
      </c>
      <c r="F34" s="13">
        <f>'Nilai Syafahi'!AE34</f>
        <v>29</v>
      </c>
      <c r="G34" s="13" t="e">
        <f t="shared" si="0"/>
        <v>#DIV/0!</v>
      </c>
    </row>
    <row r="35" spans="1:7" ht="18" customHeight="1" x14ac:dyDescent="0.35">
      <c r="A35" s="14">
        <v>32</v>
      </c>
      <c r="B35" s="99">
        <f>'Data Siswa'!B33</f>
        <v>0</v>
      </c>
      <c r="C35" s="14">
        <f>'Data Siswa'!C33</f>
        <v>0</v>
      </c>
      <c r="D35" s="16">
        <f>'Nilai Syafahi'!AC35</f>
        <v>0</v>
      </c>
      <c r="E35" s="15" t="e">
        <f>'Nilai Syafahi'!AD35</f>
        <v>#DIV/0!</v>
      </c>
      <c r="F35" s="13">
        <f>'Nilai Syafahi'!AE35</f>
        <v>29</v>
      </c>
      <c r="G35" s="13" t="e">
        <f t="shared" si="0"/>
        <v>#DIV/0!</v>
      </c>
    </row>
    <row r="36" spans="1:7" ht="18" customHeight="1" x14ac:dyDescent="0.35">
      <c r="A36" s="14">
        <v>33</v>
      </c>
      <c r="B36" s="99">
        <f>'Data Siswa'!B34</f>
        <v>0</v>
      </c>
      <c r="C36" s="14">
        <f>'Data Siswa'!C34</f>
        <v>0</v>
      </c>
      <c r="D36" s="16">
        <f>'Nilai Syafahi'!AC36</f>
        <v>0</v>
      </c>
      <c r="E36" s="15" t="e">
        <f>'Nilai Syafahi'!AD36</f>
        <v>#DIV/0!</v>
      </c>
      <c r="F36" s="13">
        <f>'Nilai Syafahi'!AE36</f>
        <v>29</v>
      </c>
      <c r="G36" s="13" t="e">
        <f t="shared" si="0"/>
        <v>#DIV/0!</v>
      </c>
    </row>
    <row r="37" spans="1:7" ht="18" customHeight="1" x14ac:dyDescent="0.35">
      <c r="A37" s="14">
        <v>34</v>
      </c>
      <c r="B37" s="99">
        <f>'Data Siswa'!B35</f>
        <v>0</v>
      </c>
      <c r="C37" s="14">
        <f>'Data Siswa'!C35</f>
        <v>0</v>
      </c>
      <c r="D37" s="16">
        <f>'Nilai Syafahi'!AC37</f>
        <v>0</v>
      </c>
      <c r="E37" s="15" t="e">
        <f>'Nilai Syafahi'!AD37</f>
        <v>#DIV/0!</v>
      </c>
      <c r="F37" s="13">
        <f>'Nilai Syafahi'!AE37</f>
        <v>29</v>
      </c>
      <c r="G37" s="13" t="e">
        <f t="shared" si="0"/>
        <v>#DIV/0!</v>
      </c>
    </row>
    <row r="38" spans="1:7" ht="18" customHeight="1" x14ac:dyDescent="0.35">
      <c r="A38" s="14">
        <v>35</v>
      </c>
      <c r="B38" s="99">
        <f>'Data Siswa'!B36</f>
        <v>0</v>
      </c>
      <c r="C38" s="14">
        <f>'Data Siswa'!C36</f>
        <v>0</v>
      </c>
      <c r="D38" s="16">
        <f>'Nilai Syafahi'!AC38</f>
        <v>0</v>
      </c>
      <c r="E38" s="15" t="e">
        <f>'Nilai Syafahi'!AD38</f>
        <v>#DIV/0!</v>
      </c>
      <c r="F38" s="13">
        <f>'Nilai Syafahi'!AE38</f>
        <v>29</v>
      </c>
      <c r="G38" s="13" t="e">
        <f t="shared" si="0"/>
        <v>#DIV/0!</v>
      </c>
    </row>
    <row r="39" spans="1:7" ht="18" customHeight="1" x14ac:dyDescent="0.35">
      <c r="A39" s="14">
        <v>36</v>
      </c>
      <c r="B39" s="99">
        <f>'Data Siswa'!B37</f>
        <v>0</v>
      </c>
      <c r="C39" s="14">
        <f>'Data Siswa'!C37</f>
        <v>0</v>
      </c>
      <c r="D39" s="16">
        <f>'Nilai Syafahi'!AC39</f>
        <v>0</v>
      </c>
      <c r="E39" s="15" t="e">
        <f>'Nilai Syafahi'!AD39</f>
        <v>#DIV/0!</v>
      </c>
      <c r="F39" s="13">
        <f>'Nilai Syafahi'!AE39</f>
        <v>29</v>
      </c>
      <c r="G39" s="13" t="e">
        <f t="shared" si="0"/>
        <v>#DIV/0!</v>
      </c>
    </row>
    <row r="40" spans="1:7" ht="18" customHeight="1" x14ac:dyDescent="0.35">
      <c r="A40" s="14">
        <v>37</v>
      </c>
      <c r="B40" s="99">
        <f>'Data Siswa'!B38</f>
        <v>0</v>
      </c>
      <c r="C40" s="14">
        <f>'Data Siswa'!C38</f>
        <v>0</v>
      </c>
      <c r="D40" s="16">
        <f>'Nilai Syafahi'!AC40</f>
        <v>0</v>
      </c>
      <c r="E40" s="15" t="e">
        <f>'Nilai Syafahi'!AD40</f>
        <v>#DIV/0!</v>
      </c>
      <c r="F40" s="13">
        <f>'Nilai Syafahi'!AE40</f>
        <v>29</v>
      </c>
      <c r="G40" s="13" t="e">
        <f t="shared" si="0"/>
        <v>#DIV/0!</v>
      </c>
    </row>
    <row r="41" spans="1:7" ht="18" customHeight="1" x14ac:dyDescent="0.35">
      <c r="A41" s="14">
        <v>38</v>
      </c>
      <c r="B41" s="99">
        <f>'Data Siswa'!B39</f>
        <v>0</v>
      </c>
      <c r="C41" s="14">
        <f>'Data Siswa'!C39</f>
        <v>0</v>
      </c>
      <c r="D41" s="16">
        <f>'Nilai Syafahi'!AC41</f>
        <v>0</v>
      </c>
      <c r="E41" s="15" t="e">
        <f>'Nilai Syafahi'!AD41</f>
        <v>#DIV/0!</v>
      </c>
      <c r="F41" s="13">
        <f>'Nilai Syafahi'!AE41</f>
        <v>29</v>
      </c>
      <c r="G41" s="13" t="e">
        <f t="shared" si="0"/>
        <v>#DIV/0!</v>
      </c>
    </row>
    <row r="42" spans="1:7" ht="18" customHeight="1" x14ac:dyDescent="0.35">
      <c r="A42" s="14">
        <v>39</v>
      </c>
      <c r="B42" s="99">
        <f>'Data Siswa'!B40</f>
        <v>0</v>
      </c>
      <c r="C42" s="14">
        <f>'Data Siswa'!C40</f>
        <v>0</v>
      </c>
      <c r="D42" s="16">
        <f>'Nilai Syafahi'!AC42</f>
        <v>0</v>
      </c>
      <c r="E42" s="15" t="e">
        <f>'Nilai Syafahi'!AD42</f>
        <v>#DIV/0!</v>
      </c>
      <c r="F42" s="13">
        <f>'Nilai Syafahi'!AE42</f>
        <v>29</v>
      </c>
      <c r="G42" s="13" t="e">
        <f t="shared" si="0"/>
        <v>#DIV/0!</v>
      </c>
    </row>
    <row r="43" spans="1:7" ht="18" customHeight="1" x14ac:dyDescent="0.35">
      <c r="A43" s="14">
        <v>40</v>
      </c>
      <c r="B43" s="99">
        <f>'Data Siswa'!B41</f>
        <v>0</v>
      </c>
      <c r="C43" s="14">
        <f>'Data Siswa'!C41</f>
        <v>0</v>
      </c>
      <c r="D43" s="16">
        <f>'Nilai Syafahi'!AC43</f>
        <v>0</v>
      </c>
      <c r="E43" s="15" t="e">
        <f>'Nilai Syafahi'!AD43</f>
        <v>#DIV/0!</v>
      </c>
      <c r="F43" s="13">
        <f>'Nilai Syafahi'!AE43</f>
        <v>29</v>
      </c>
      <c r="G43" s="13" t="e">
        <f t="shared" si="0"/>
        <v>#DIV/0!</v>
      </c>
    </row>
  </sheetData>
  <autoFilter ref="A3:G43" xr:uid="{00000000-0009-0000-0000-000007000000}">
    <sortState xmlns:xlrd2="http://schemas.microsoft.com/office/spreadsheetml/2017/richdata2" ref="A4:G43">
      <sortCondition ref="F3:F43"/>
    </sortState>
  </autoFilter>
  <mergeCells count="1">
    <mergeCell ref="A1:G1"/>
  </mergeCells>
  <pageMargins left="0.7" right="0.7" top="0.75" bottom="0.75" header="0.3" footer="0.3"/>
  <pageSetup paperSize="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2"/>
  <dimension ref="A1:L3104"/>
  <sheetViews>
    <sheetView view="pageBreakPreview" topLeftCell="A1166" zoomScale="60" zoomScaleNormal="100" zoomScalePageLayoutView="84" workbookViewId="0">
      <selection activeCell="B1173" sqref="B1173:B1200"/>
    </sheetView>
  </sheetViews>
  <sheetFormatPr defaultRowHeight="14.5" x14ac:dyDescent="0.35"/>
  <cols>
    <col min="1" max="1" width="5.36328125" customWidth="1"/>
    <col min="2" max="2" width="7.08984375" customWidth="1"/>
    <col min="3" max="3" width="35" customWidth="1"/>
    <col min="4" max="9" width="4.453125" customWidth="1"/>
    <col min="10" max="10" width="8.453125" customWidth="1"/>
    <col min="11" max="11" width="6.90625" customWidth="1"/>
  </cols>
  <sheetData>
    <row r="1" spans="1:11" x14ac:dyDescent="0.35">
      <c r="A1" s="352" t="s">
        <v>379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</row>
    <row r="2" spans="1:11" x14ac:dyDescent="0.35">
      <c r="A2" s="352" t="s">
        <v>378</v>
      </c>
      <c r="B2" s="352"/>
      <c r="C2" s="352"/>
      <c r="D2" s="352"/>
      <c r="E2" s="352"/>
      <c r="F2" s="352"/>
      <c r="G2" s="352"/>
      <c r="H2" s="352"/>
      <c r="I2" s="352"/>
      <c r="J2" s="352"/>
      <c r="K2" s="352"/>
    </row>
    <row r="3" spans="1:11" x14ac:dyDescent="0.35">
      <c r="A3" s="352" t="s">
        <v>377</v>
      </c>
      <c r="B3" s="352"/>
      <c r="C3" s="352"/>
      <c r="D3" s="352"/>
      <c r="E3" s="352"/>
      <c r="F3" s="352"/>
      <c r="G3" s="352"/>
      <c r="H3" s="352"/>
      <c r="I3" s="352"/>
      <c r="J3" s="352"/>
      <c r="K3" s="352"/>
    </row>
    <row r="4" spans="1:11" x14ac:dyDescent="0.35">
      <c r="A4" s="119"/>
      <c r="B4" s="119"/>
      <c r="C4" s="119"/>
      <c r="D4" s="119"/>
      <c r="E4" s="119"/>
      <c r="F4" s="119"/>
      <c r="G4" s="119"/>
      <c r="H4" s="119"/>
      <c r="I4" s="119"/>
      <c r="J4" s="119"/>
      <c r="K4" s="119"/>
    </row>
    <row r="5" spans="1:11" x14ac:dyDescent="0.35">
      <c r="A5" s="352" t="s">
        <v>3472</v>
      </c>
      <c r="B5" s="352"/>
      <c r="C5" s="352"/>
      <c r="D5" s="352"/>
      <c r="E5" s="352"/>
      <c r="F5" s="352"/>
      <c r="G5" s="352"/>
      <c r="H5" s="352"/>
      <c r="I5" s="352"/>
      <c r="J5" s="352"/>
      <c r="K5" s="352"/>
    </row>
    <row r="7" spans="1:11" x14ac:dyDescent="0.35">
      <c r="A7" t="s">
        <v>375</v>
      </c>
    </row>
    <row r="9" spans="1:11" x14ac:dyDescent="0.35">
      <c r="A9" t="s">
        <v>374</v>
      </c>
    </row>
    <row r="10" spans="1:11" ht="27.75" customHeight="1" x14ac:dyDescent="0.35">
      <c r="A10" t="s">
        <v>373</v>
      </c>
    </row>
    <row r="11" spans="1:11" ht="15" thickBot="1" x14ac:dyDescent="0.4"/>
    <row r="12" spans="1:11" x14ac:dyDescent="0.35">
      <c r="A12" s="353" t="s">
        <v>372</v>
      </c>
      <c r="B12" s="354"/>
      <c r="C12" s="355" t="s">
        <v>371</v>
      </c>
      <c r="D12" s="353" t="s">
        <v>370</v>
      </c>
      <c r="E12" s="357"/>
      <c r="F12" s="357"/>
      <c r="G12" s="357"/>
      <c r="H12" s="357"/>
      <c r="I12" s="357"/>
      <c r="J12" s="358" t="s">
        <v>369</v>
      </c>
      <c r="K12" s="355" t="s">
        <v>368</v>
      </c>
    </row>
    <row r="13" spans="1:11" ht="15" thickBot="1" x14ac:dyDescent="0.4">
      <c r="A13" s="118" t="s">
        <v>367</v>
      </c>
      <c r="B13" s="191" t="s">
        <v>366</v>
      </c>
      <c r="C13" s="356"/>
      <c r="D13" s="118">
        <v>1</v>
      </c>
      <c r="E13" s="117">
        <v>2</v>
      </c>
      <c r="F13" s="117">
        <v>3</v>
      </c>
      <c r="G13" s="117">
        <v>4</v>
      </c>
      <c r="H13" s="117">
        <v>5</v>
      </c>
      <c r="I13" s="117">
        <v>6</v>
      </c>
      <c r="J13" s="359"/>
      <c r="K13" s="356"/>
    </row>
    <row r="14" spans="1:11" x14ac:dyDescent="0.35">
      <c r="A14" s="190">
        <v>1</v>
      </c>
      <c r="B14" s="189" t="s">
        <v>3471</v>
      </c>
      <c r="C14" s="134" t="s">
        <v>3470</v>
      </c>
      <c r="D14" s="188"/>
      <c r="E14" s="187"/>
      <c r="F14" s="187"/>
      <c r="G14" s="187"/>
      <c r="H14" s="187"/>
      <c r="I14" s="187"/>
      <c r="J14" s="186"/>
      <c r="K14" s="185"/>
    </row>
    <row r="15" spans="1:11" x14ac:dyDescent="0.35">
      <c r="A15" s="111">
        <v>2</v>
      </c>
      <c r="B15" s="109" t="s">
        <v>3469</v>
      </c>
      <c r="C15" s="134" t="s">
        <v>3468</v>
      </c>
      <c r="D15" s="183"/>
      <c r="E15" s="2"/>
      <c r="F15" s="2"/>
      <c r="G15" s="2"/>
      <c r="H15" s="2"/>
      <c r="I15" s="2"/>
      <c r="J15" s="107"/>
      <c r="K15" s="182"/>
    </row>
    <row r="16" spans="1:11" x14ac:dyDescent="0.35">
      <c r="A16" s="111">
        <v>3</v>
      </c>
      <c r="B16" s="109" t="s">
        <v>3467</v>
      </c>
      <c r="C16" s="4" t="s">
        <v>3466</v>
      </c>
      <c r="D16" s="183"/>
      <c r="E16" s="2"/>
      <c r="F16" s="2"/>
      <c r="G16" s="2"/>
      <c r="H16" s="2"/>
      <c r="I16" s="2"/>
      <c r="J16" s="107"/>
      <c r="K16" s="182"/>
    </row>
    <row r="17" spans="1:11" x14ac:dyDescent="0.35">
      <c r="A17" s="111">
        <v>4</v>
      </c>
      <c r="B17" s="109" t="s">
        <v>3465</v>
      </c>
      <c r="C17" s="134" t="s">
        <v>3464</v>
      </c>
      <c r="D17" s="183"/>
      <c r="E17" s="2"/>
      <c r="F17" s="2"/>
      <c r="G17" s="2"/>
      <c r="H17" s="2"/>
      <c r="I17" s="2"/>
      <c r="J17" s="107"/>
      <c r="K17" s="182"/>
    </row>
    <row r="18" spans="1:11" x14ac:dyDescent="0.35">
      <c r="A18" s="111">
        <v>5</v>
      </c>
      <c r="B18" s="109" t="s">
        <v>3463</v>
      </c>
      <c r="C18" s="134" t="s">
        <v>3462</v>
      </c>
      <c r="D18" s="183"/>
      <c r="E18" s="2"/>
      <c r="F18" s="2"/>
      <c r="G18" s="2"/>
      <c r="H18" s="2"/>
      <c r="I18" s="2"/>
      <c r="J18" s="107"/>
      <c r="K18" s="182"/>
    </row>
    <row r="19" spans="1:11" x14ac:dyDescent="0.35">
      <c r="A19" s="111">
        <v>6</v>
      </c>
      <c r="B19" s="109" t="s">
        <v>3461</v>
      </c>
      <c r="C19" s="134" t="s">
        <v>3460</v>
      </c>
      <c r="D19" s="183"/>
      <c r="E19" s="2"/>
      <c r="F19" s="2"/>
      <c r="G19" s="2"/>
      <c r="H19" s="2"/>
      <c r="I19" s="2"/>
      <c r="J19" s="107"/>
      <c r="K19" s="182"/>
    </row>
    <row r="20" spans="1:11" x14ac:dyDescent="0.35">
      <c r="A20" s="111">
        <v>7</v>
      </c>
      <c r="B20" s="109" t="s">
        <v>3459</v>
      </c>
      <c r="C20" s="4" t="s">
        <v>3458</v>
      </c>
      <c r="D20" s="183"/>
      <c r="E20" s="2"/>
      <c r="F20" s="2"/>
      <c r="G20" s="2"/>
      <c r="H20" s="2"/>
      <c r="I20" s="2"/>
      <c r="J20" s="107"/>
      <c r="K20" s="182"/>
    </row>
    <row r="21" spans="1:11" x14ac:dyDescent="0.35">
      <c r="A21" s="111">
        <v>8</v>
      </c>
      <c r="B21" s="109" t="s">
        <v>3457</v>
      </c>
      <c r="C21" s="4" t="s">
        <v>3456</v>
      </c>
      <c r="D21" s="183"/>
      <c r="E21" s="2"/>
      <c r="F21" s="2"/>
      <c r="G21" s="2"/>
      <c r="H21" s="2"/>
      <c r="I21" s="2"/>
      <c r="J21" s="107"/>
      <c r="K21" s="182"/>
    </row>
    <row r="22" spans="1:11" x14ac:dyDescent="0.35">
      <c r="A22" s="111">
        <v>9</v>
      </c>
      <c r="B22" s="109" t="s">
        <v>3455</v>
      </c>
      <c r="C22" s="4" t="s">
        <v>3454</v>
      </c>
      <c r="D22" s="183"/>
      <c r="E22" s="2"/>
      <c r="F22" s="2"/>
      <c r="G22" s="2"/>
      <c r="H22" s="2"/>
      <c r="I22" s="2"/>
      <c r="J22" s="107"/>
      <c r="K22" s="182"/>
    </row>
    <row r="23" spans="1:11" x14ac:dyDescent="0.35">
      <c r="A23" s="111">
        <v>10</v>
      </c>
      <c r="B23" s="109" t="s">
        <v>3453</v>
      </c>
      <c r="C23" s="134" t="s">
        <v>3452</v>
      </c>
      <c r="D23" s="183"/>
      <c r="E23" s="2"/>
      <c r="F23" s="2"/>
      <c r="G23" s="2"/>
      <c r="H23" s="2"/>
      <c r="I23" s="2"/>
      <c r="J23" s="107"/>
      <c r="K23" s="182"/>
    </row>
    <row r="24" spans="1:11" x14ac:dyDescent="0.35">
      <c r="A24" s="111">
        <v>11</v>
      </c>
      <c r="B24" s="109" t="s">
        <v>3451</v>
      </c>
      <c r="C24" s="4" t="s">
        <v>3450</v>
      </c>
      <c r="D24" s="183"/>
      <c r="E24" s="2"/>
      <c r="F24" s="2"/>
      <c r="G24" s="2"/>
      <c r="H24" s="2"/>
      <c r="I24" s="2"/>
      <c r="J24" s="107"/>
      <c r="K24" s="182"/>
    </row>
    <row r="25" spans="1:11" x14ac:dyDescent="0.35">
      <c r="A25" s="111">
        <v>12</v>
      </c>
      <c r="B25" s="109" t="s">
        <v>3449</v>
      </c>
      <c r="C25" s="4" t="s">
        <v>3448</v>
      </c>
      <c r="D25" s="183"/>
      <c r="E25" s="2"/>
      <c r="F25" s="2"/>
      <c r="G25" s="2"/>
      <c r="H25" s="2"/>
      <c r="I25" s="2"/>
      <c r="J25" s="107"/>
      <c r="K25" s="182"/>
    </row>
    <row r="26" spans="1:11" x14ac:dyDescent="0.35">
      <c r="A26" s="111">
        <v>13</v>
      </c>
      <c r="B26" s="109" t="s">
        <v>3447</v>
      </c>
      <c r="C26" s="134" t="s">
        <v>3446</v>
      </c>
      <c r="D26" s="183"/>
      <c r="E26" s="2"/>
      <c r="F26" s="2"/>
      <c r="G26" s="2"/>
      <c r="H26" s="2"/>
      <c r="I26" s="2"/>
      <c r="J26" s="107"/>
      <c r="K26" s="182"/>
    </row>
    <row r="27" spans="1:11" x14ac:dyDescent="0.35">
      <c r="A27" s="111">
        <v>14</v>
      </c>
      <c r="B27" s="109" t="s">
        <v>3445</v>
      </c>
      <c r="C27" s="4" t="s">
        <v>3444</v>
      </c>
      <c r="D27" s="183"/>
      <c r="E27" s="2"/>
      <c r="F27" s="2"/>
      <c r="G27" s="2"/>
      <c r="H27" s="2"/>
      <c r="I27" s="2"/>
      <c r="J27" s="107"/>
      <c r="K27" s="182"/>
    </row>
    <row r="28" spans="1:11" x14ac:dyDescent="0.35">
      <c r="A28" s="111">
        <v>15</v>
      </c>
      <c r="B28" s="109" t="s">
        <v>3443</v>
      </c>
      <c r="C28" s="4" t="s">
        <v>3442</v>
      </c>
      <c r="D28" s="183"/>
      <c r="E28" s="2"/>
      <c r="F28" s="2"/>
      <c r="G28" s="2"/>
      <c r="H28" s="2"/>
      <c r="I28" s="2"/>
      <c r="J28" s="107"/>
      <c r="K28" s="182"/>
    </row>
    <row r="29" spans="1:11" x14ac:dyDescent="0.35">
      <c r="A29" s="111">
        <v>16</v>
      </c>
      <c r="B29" s="109" t="s">
        <v>3441</v>
      </c>
      <c r="C29" s="134" t="s">
        <v>3440</v>
      </c>
      <c r="D29" s="183"/>
      <c r="E29" s="2"/>
      <c r="F29" s="2"/>
      <c r="G29" s="2"/>
      <c r="H29" s="2"/>
      <c r="I29" s="2"/>
      <c r="J29" s="107"/>
      <c r="K29" s="182"/>
    </row>
    <row r="30" spans="1:11" ht="15" customHeight="1" x14ac:dyDescent="0.35">
      <c r="A30" s="111">
        <v>17</v>
      </c>
      <c r="B30" s="109" t="s">
        <v>3439</v>
      </c>
      <c r="C30" s="134" t="s">
        <v>3438</v>
      </c>
      <c r="D30" s="183"/>
      <c r="E30" s="2"/>
      <c r="F30" s="2"/>
      <c r="G30" s="2"/>
      <c r="H30" s="2"/>
      <c r="I30" s="2"/>
      <c r="J30" s="107"/>
      <c r="K30" s="182"/>
    </row>
    <row r="31" spans="1:11" x14ac:dyDescent="0.35">
      <c r="A31" s="111">
        <v>18</v>
      </c>
      <c r="B31" s="109" t="s">
        <v>3437</v>
      </c>
      <c r="C31" s="4" t="s">
        <v>3436</v>
      </c>
      <c r="D31" s="183"/>
      <c r="E31" s="2"/>
      <c r="F31" s="2"/>
      <c r="G31" s="2"/>
      <c r="H31" s="2"/>
      <c r="I31" s="2"/>
      <c r="J31" s="107"/>
      <c r="K31" s="182"/>
    </row>
    <row r="32" spans="1:11" ht="15" customHeight="1" x14ac:dyDescent="0.35">
      <c r="A32" s="111">
        <v>19</v>
      </c>
      <c r="B32" s="109" t="s">
        <v>3435</v>
      </c>
      <c r="C32" s="134" t="s">
        <v>3434</v>
      </c>
      <c r="D32" s="183"/>
      <c r="E32" s="2"/>
      <c r="F32" s="2"/>
      <c r="G32" s="2"/>
      <c r="H32" s="2"/>
      <c r="I32" s="2"/>
      <c r="J32" s="107"/>
      <c r="K32" s="182"/>
    </row>
    <row r="33" spans="1:11" x14ac:dyDescent="0.35">
      <c r="A33" s="111">
        <v>20</v>
      </c>
      <c r="B33" s="109" t="s">
        <v>3433</v>
      </c>
      <c r="C33" s="4" t="s">
        <v>3432</v>
      </c>
      <c r="D33" s="183"/>
      <c r="E33" s="2"/>
      <c r="F33" s="2"/>
      <c r="G33" s="2"/>
      <c r="H33" s="2"/>
      <c r="I33" s="2"/>
      <c r="J33" s="107"/>
      <c r="K33" s="182"/>
    </row>
    <row r="34" spans="1:11" ht="15" customHeight="1" x14ac:dyDescent="0.35">
      <c r="A34" s="111">
        <v>21</v>
      </c>
      <c r="B34" s="109" t="s">
        <v>3431</v>
      </c>
      <c r="C34" s="184" t="s">
        <v>3430</v>
      </c>
      <c r="D34" s="183"/>
      <c r="E34" s="2"/>
      <c r="F34" s="2"/>
      <c r="G34" s="2"/>
      <c r="H34" s="2"/>
      <c r="I34" s="2"/>
      <c r="J34" s="107"/>
      <c r="K34" s="182"/>
    </row>
    <row r="35" spans="1:11" x14ac:dyDescent="0.35">
      <c r="A35" s="111">
        <v>22</v>
      </c>
      <c r="B35" s="109" t="s">
        <v>3429</v>
      </c>
      <c r="C35" s="134" t="s">
        <v>3428</v>
      </c>
      <c r="D35" s="183"/>
      <c r="E35" s="2"/>
      <c r="F35" s="2"/>
      <c r="G35" s="2"/>
      <c r="H35" s="2"/>
      <c r="I35" s="2"/>
      <c r="J35" s="107"/>
      <c r="K35" s="182"/>
    </row>
    <row r="36" spans="1:11" x14ac:dyDescent="0.35">
      <c r="A36" s="111">
        <v>23</v>
      </c>
      <c r="B36" s="109" t="s">
        <v>3427</v>
      </c>
      <c r="C36" s="134" t="s">
        <v>2578</v>
      </c>
      <c r="D36" s="183"/>
      <c r="E36" s="2"/>
      <c r="F36" s="2"/>
      <c r="G36" s="2"/>
      <c r="H36" s="2"/>
      <c r="I36" s="2"/>
      <c r="J36" s="107"/>
      <c r="K36" s="182"/>
    </row>
    <row r="37" spans="1:11" ht="15" customHeight="1" x14ac:dyDescent="0.35">
      <c r="A37" s="111">
        <v>24</v>
      </c>
      <c r="B37" s="109" t="s">
        <v>3426</v>
      </c>
      <c r="C37" s="134" t="s">
        <v>3425</v>
      </c>
      <c r="D37" s="183"/>
      <c r="E37" s="2"/>
      <c r="F37" s="2"/>
      <c r="G37" s="2"/>
      <c r="H37" s="2"/>
      <c r="I37" s="2"/>
      <c r="J37" s="107"/>
      <c r="K37" s="182"/>
    </row>
    <row r="38" spans="1:11" x14ac:dyDescent="0.35">
      <c r="A38" s="111">
        <v>25</v>
      </c>
      <c r="B38" s="109" t="s">
        <v>3424</v>
      </c>
      <c r="C38" s="134" t="s">
        <v>3423</v>
      </c>
      <c r="D38" s="183"/>
      <c r="E38" s="2"/>
      <c r="F38" s="2"/>
      <c r="G38" s="2"/>
      <c r="H38" s="2"/>
      <c r="I38" s="2"/>
      <c r="J38" s="107"/>
      <c r="K38" s="182"/>
    </row>
    <row r="39" spans="1:11" x14ac:dyDescent="0.35">
      <c r="A39" s="111">
        <v>26</v>
      </c>
      <c r="B39" s="109" t="s">
        <v>3422</v>
      </c>
      <c r="C39" s="4" t="s">
        <v>3421</v>
      </c>
      <c r="D39" s="183"/>
      <c r="E39" s="2"/>
      <c r="F39" s="2"/>
      <c r="G39" s="2"/>
      <c r="H39" s="2"/>
      <c r="I39" s="2"/>
      <c r="J39" s="107"/>
      <c r="K39" s="182"/>
    </row>
    <row r="40" spans="1:11" x14ac:dyDescent="0.35">
      <c r="A40" s="111">
        <v>27</v>
      </c>
      <c r="B40" s="109" t="s">
        <v>3420</v>
      </c>
      <c r="C40" s="4" t="s">
        <v>3419</v>
      </c>
      <c r="D40" s="183"/>
      <c r="E40" s="2"/>
      <c r="F40" s="2"/>
      <c r="G40" s="2"/>
      <c r="H40" s="2"/>
      <c r="I40" s="2"/>
      <c r="J40" s="107"/>
      <c r="K40" s="182"/>
    </row>
    <row r="41" spans="1:11" x14ac:dyDescent="0.35">
      <c r="A41" s="111">
        <v>28</v>
      </c>
      <c r="B41" s="109" t="s">
        <v>3418</v>
      </c>
      <c r="C41" s="4" t="s">
        <v>3417</v>
      </c>
      <c r="D41" s="183"/>
      <c r="E41" s="2"/>
      <c r="F41" s="2"/>
      <c r="G41" s="2"/>
      <c r="H41" s="2"/>
      <c r="I41" s="2"/>
      <c r="J41" s="107"/>
      <c r="K41" s="182"/>
    </row>
    <row r="42" spans="1:11" ht="15.75" customHeight="1" x14ac:dyDescent="0.35">
      <c r="A42" s="111">
        <v>29</v>
      </c>
      <c r="B42" s="109" t="s">
        <v>3416</v>
      </c>
      <c r="C42" s="134" t="s">
        <v>3415</v>
      </c>
      <c r="D42" s="183"/>
      <c r="E42" s="2"/>
      <c r="F42" s="2"/>
      <c r="G42" s="2"/>
      <c r="H42" s="2"/>
      <c r="I42" s="2"/>
      <c r="J42" s="107"/>
      <c r="K42" s="182"/>
    </row>
    <row r="43" spans="1:11" ht="15" customHeight="1" x14ac:dyDescent="0.35">
      <c r="A43" s="111">
        <v>30</v>
      </c>
      <c r="B43" s="109" t="s">
        <v>3414</v>
      </c>
      <c r="C43" s="4" t="s">
        <v>3413</v>
      </c>
      <c r="D43" s="183"/>
      <c r="E43" s="2"/>
      <c r="F43" s="2"/>
      <c r="G43" s="2"/>
      <c r="H43" s="2"/>
      <c r="I43" s="2"/>
      <c r="J43" s="107"/>
      <c r="K43" s="182"/>
    </row>
    <row r="44" spans="1:11" ht="15" thickBot="1" x14ac:dyDescent="0.4">
      <c r="A44" s="126">
        <v>31</v>
      </c>
      <c r="B44" s="105" t="s">
        <v>3412</v>
      </c>
      <c r="C44" s="133" t="s">
        <v>3411</v>
      </c>
      <c r="D44" s="181"/>
      <c r="E44" s="103"/>
      <c r="F44" s="103"/>
      <c r="G44" s="103"/>
      <c r="H44" s="103"/>
      <c r="I44" s="103"/>
      <c r="J44" s="102"/>
      <c r="K44" s="180"/>
    </row>
    <row r="46" spans="1:11" x14ac:dyDescent="0.35">
      <c r="D46" s="360" t="s">
        <v>3410</v>
      </c>
      <c r="E46" s="360"/>
      <c r="F46" s="360"/>
      <c r="G46" s="360"/>
      <c r="H46" s="360"/>
      <c r="I46" s="360"/>
      <c r="J46" s="360"/>
      <c r="K46" s="360"/>
    </row>
    <row r="47" spans="1:11" x14ac:dyDescent="0.35">
      <c r="D47" s="360" t="s">
        <v>298</v>
      </c>
      <c r="E47" s="360"/>
      <c r="F47" s="360"/>
      <c r="G47" s="360"/>
      <c r="H47" s="360"/>
      <c r="I47" s="360"/>
      <c r="J47" s="360"/>
      <c r="K47" s="360"/>
    </row>
    <row r="50" spans="1:11" x14ac:dyDescent="0.35">
      <c r="J50" t="s">
        <v>3409</v>
      </c>
    </row>
    <row r="51" spans="1:11" x14ac:dyDescent="0.35">
      <c r="D51" s="360" t="s">
        <v>297</v>
      </c>
      <c r="E51" s="360"/>
      <c r="F51" s="360"/>
      <c r="G51" s="360"/>
      <c r="H51" s="360"/>
      <c r="I51" s="360"/>
      <c r="J51" s="360"/>
      <c r="K51" s="360"/>
    </row>
    <row r="61" spans="1:11" x14ac:dyDescent="0.35">
      <c r="A61" s="352" t="s">
        <v>379</v>
      </c>
      <c r="B61" s="352"/>
      <c r="C61" s="352"/>
      <c r="D61" s="352"/>
      <c r="E61" s="352"/>
      <c r="F61" s="352"/>
      <c r="G61" s="352"/>
      <c r="H61" s="352"/>
      <c r="I61" s="352"/>
      <c r="J61" s="352"/>
      <c r="K61" s="352"/>
    </row>
    <row r="62" spans="1:11" x14ac:dyDescent="0.35">
      <c r="A62" s="352" t="s">
        <v>378</v>
      </c>
      <c r="B62" s="352"/>
      <c r="C62" s="352"/>
      <c r="D62" s="352"/>
      <c r="E62" s="352"/>
      <c r="F62" s="352"/>
      <c r="G62" s="352"/>
      <c r="H62" s="352"/>
      <c r="I62" s="352"/>
      <c r="J62" s="352"/>
      <c r="K62" s="352"/>
    </row>
    <row r="63" spans="1:11" x14ac:dyDescent="0.35">
      <c r="A63" s="352" t="s">
        <v>377</v>
      </c>
      <c r="B63" s="352"/>
      <c r="C63" s="352"/>
      <c r="D63" s="352"/>
      <c r="E63" s="352"/>
      <c r="F63" s="352"/>
      <c r="G63" s="352"/>
      <c r="H63" s="352"/>
      <c r="I63" s="352"/>
      <c r="J63" s="352"/>
      <c r="K63" s="352"/>
    </row>
    <row r="64" spans="1:11" x14ac:dyDescent="0.35">
      <c r="A64" s="119"/>
      <c r="B64" s="119"/>
      <c r="C64" s="119"/>
      <c r="D64" s="119"/>
      <c r="E64" s="119"/>
      <c r="F64" s="119"/>
      <c r="G64" s="119"/>
      <c r="H64" s="119"/>
      <c r="I64" s="119"/>
      <c r="J64" s="119"/>
      <c r="K64" s="119"/>
    </row>
    <row r="65" spans="1:11" x14ac:dyDescent="0.35">
      <c r="A65" s="352" t="s">
        <v>3408</v>
      </c>
      <c r="B65" s="352"/>
      <c r="C65" s="352"/>
      <c r="D65" s="352"/>
      <c r="E65" s="352"/>
      <c r="F65" s="352"/>
      <c r="G65" s="352"/>
      <c r="H65" s="352"/>
      <c r="I65" s="352"/>
      <c r="J65" s="352"/>
      <c r="K65" s="352"/>
    </row>
    <row r="67" spans="1:11" x14ac:dyDescent="0.35">
      <c r="A67" t="s">
        <v>375</v>
      </c>
    </row>
    <row r="69" spans="1:11" x14ac:dyDescent="0.35">
      <c r="A69" t="s">
        <v>374</v>
      </c>
    </row>
    <row r="70" spans="1:11" x14ac:dyDescent="0.35">
      <c r="A70" t="s">
        <v>373</v>
      </c>
    </row>
    <row r="71" spans="1:11" ht="15" thickBot="1" x14ac:dyDescent="0.4"/>
    <row r="72" spans="1:11" x14ac:dyDescent="0.35">
      <c r="A72" s="353" t="s">
        <v>372</v>
      </c>
      <c r="B72" s="357"/>
      <c r="C72" s="361" t="s">
        <v>371</v>
      </c>
      <c r="D72" s="357" t="s">
        <v>370</v>
      </c>
      <c r="E72" s="357"/>
      <c r="F72" s="357"/>
      <c r="G72" s="357"/>
      <c r="H72" s="357"/>
      <c r="I72" s="357"/>
      <c r="J72" s="361" t="s">
        <v>369</v>
      </c>
      <c r="K72" s="363" t="s">
        <v>368</v>
      </c>
    </row>
    <row r="73" spans="1:11" ht="15" thickBot="1" x14ac:dyDescent="0.4">
      <c r="A73" s="118" t="s">
        <v>367</v>
      </c>
      <c r="B73" s="117" t="s">
        <v>366</v>
      </c>
      <c r="C73" s="362"/>
      <c r="D73" s="117">
        <v>1</v>
      </c>
      <c r="E73" s="117">
        <v>2</v>
      </c>
      <c r="F73" s="117">
        <v>3</v>
      </c>
      <c r="G73" s="117">
        <v>4</v>
      </c>
      <c r="H73" s="117">
        <v>5</v>
      </c>
      <c r="I73" s="117">
        <v>6</v>
      </c>
      <c r="J73" s="362"/>
      <c r="K73" s="364"/>
    </row>
    <row r="74" spans="1:11" ht="15" customHeight="1" x14ac:dyDescent="0.35">
      <c r="A74" s="116">
        <v>1</v>
      </c>
      <c r="B74" s="115" t="s">
        <v>3407</v>
      </c>
      <c r="C74" s="179" t="s">
        <v>3406</v>
      </c>
      <c r="D74" s="113"/>
      <c r="E74" s="113"/>
      <c r="F74" s="113"/>
      <c r="G74" s="113"/>
      <c r="H74" s="113"/>
      <c r="I74" s="113"/>
      <c r="J74" s="113"/>
      <c r="K74" s="112"/>
    </row>
    <row r="75" spans="1:11" x14ac:dyDescent="0.35">
      <c r="A75" s="111">
        <v>2</v>
      </c>
      <c r="B75" s="109" t="s">
        <v>3405</v>
      </c>
      <c r="C75" s="4" t="s">
        <v>3404</v>
      </c>
      <c r="D75" s="2"/>
      <c r="E75" s="2"/>
      <c r="F75" s="2"/>
      <c r="G75" s="2"/>
      <c r="H75" s="2"/>
      <c r="I75" s="2"/>
      <c r="J75" s="2"/>
      <c r="K75" s="107"/>
    </row>
    <row r="76" spans="1:11" x14ac:dyDescent="0.35">
      <c r="A76" s="111">
        <v>3</v>
      </c>
      <c r="B76" s="109" t="s">
        <v>3403</v>
      </c>
      <c r="C76" s="4" t="s">
        <v>3402</v>
      </c>
      <c r="D76" s="2"/>
      <c r="E76" s="2"/>
      <c r="F76" s="2"/>
      <c r="G76" s="2"/>
      <c r="H76" s="2"/>
      <c r="I76" s="2"/>
      <c r="J76" s="2"/>
      <c r="K76" s="107"/>
    </row>
    <row r="77" spans="1:11" x14ac:dyDescent="0.35">
      <c r="A77" s="111">
        <v>4</v>
      </c>
      <c r="B77" s="109" t="s">
        <v>3401</v>
      </c>
      <c r="C77" s="4" t="s">
        <v>3400</v>
      </c>
      <c r="D77" s="2"/>
      <c r="E77" s="2"/>
      <c r="F77" s="2"/>
      <c r="G77" s="2"/>
      <c r="H77" s="2"/>
      <c r="I77" s="2"/>
      <c r="J77" s="2"/>
      <c r="K77" s="107"/>
    </row>
    <row r="78" spans="1:11" ht="15" customHeight="1" x14ac:dyDescent="0.35">
      <c r="A78" s="111">
        <v>5</v>
      </c>
      <c r="B78" s="109" t="s">
        <v>3399</v>
      </c>
      <c r="C78" s="177" t="s">
        <v>3398</v>
      </c>
      <c r="D78" s="2"/>
      <c r="E78" s="2"/>
      <c r="F78" s="2"/>
      <c r="G78" s="2"/>
      <c r="H78" s="2"/>
      <c r="I78" s="2"/>
      <c r="J78" s="2"/>
      <c r="K78" s="107"/>
    </row>
    <row r="79" spans="1:11" x14ac:dyDescent="0.35">
      <c r="A79" s="111">
        <v>6</v>
      </c>
      <c r="B79" s="109" t="s">
        <v>3397</v>
      </c>
      <c r="C79" s="4" t="s">
        <v>3396</v>
      </c>
      <c r="D79" s="2"/>
      <c r="E79" s="2"/>
      <c r="F79" s="2"/>
      <c r="G79" s="2"/>
      <c r="H79" s="2"/>
      <c r="I79" s="2"/>
      <c r="J79" s="2"/>
      <c r="K79" s="107"/>
    </row>
    <row r="80" spans="1:11" x14ac:dyDescent="0.35">
      <c r="A80" s="111">
        <v>7</v>
      </c>
      <c r="B80" s="109" t="s">
        <v>3395</v>
      </c>
      <c r="C80" s="4" t="s">
        <v>3394</v>
      </c>
      <c r="D80" s="2"/>
      <c r="E80" s="2"/>
      <c r="F80" s="2"/>
      <c r="G80" s="2"/>
      <c r="H80" s="2"/>
      <c r="I80" s="2"/>
      <c r="J80" s="2"/>
      <c r="K80" s="107"/>
    </row>
    <row r="81" spans="1:11" x14ac:dyDescent="0.35">
      <c r="A81" s="111">
        <v>8</v>
      </c>
      <c r="B81" s="109" t="s">
        <v>3393</v>
      </c>
      <c r="C81" s="4" t="s">
        <v>3392</v>
      </c>
      <c r="D81" s="2"/>
      <c r="E81" s="2"/>
      <c r="F81" s="2"/>
      <c r="G81" s="2"/>
      <c r="H81" s="2"/>
      <c r="I81" s="2"/>
      <c r="J81" s="2"/>
      <c r="K81" s="107"/>
    </row>
    <row r="82" spans="1:11" x14ac:dyDescent="0.35">
      <c r="A82" s="111">
        <v>9</v>
      </c>
      <c r="B82" s="109" t="s">
        <v>3391</v>
      </c>
      <c r="C82" s="134" t="s">
        <v>3390</v>
      </c>
      <c r="D82" s="2"/>
      <c r="E82" s="2"/>
      <c r="F82" s="2"/>
      <c r="G82" s="2"/>
      <c r="H82" s="2"/>
      <c r="I82" s="2"/>
      <c r="J82" s="2"/>
      <c r="K82" s="107"/>
    </row>
    <row r="83" spans="1:11" x14ac:dyDescent="0.35">
      <c r="A83" s="111">
        <v>10</v>
      </c>
      <c r="B83" s="109" t="s">
        <v>3389</v>
      </c>
      <c r="C83" s="4" t="s">
        <v>3388</v>
      </c>
      <c r="D83" s="2"/>
      <c r="E83" s="2"/>
      <c r="F83" s="2"/>
      <c r="G83" s="2"/>
      <c r="H83" s="2"/>
      <c r="I83" s="2"/>
      <c r="J83" s="2"/>
      <c r="K83" s="107"/>
    </row>
    <row r="84" spans="1:11" x14ac:dyDescent="0.35">
      <c r="A84" s="111">
        <v>11</v>
      </c>
      <c r="B84" s="109" t="s">
        <v>3387</v>
      </c>
      <c r="C84" s="178" t="s">
        <v>3386</v>
      </c>
      <c r="D84" s="2"/>
      <c r="E84" s="2"/>
      <c r="F84" s="2"/>
      <c r="G84" s="2"/>
      <c r="H84" s="2"/>
      <c r="I84" s="2"/>
      <c r="J84" s="2"/>
      <c r="K84" s="107"/>
    </row>
    <row r="85" spans="1:11" x14ac:dyDescent="0.35">
      <c r="A85" s="111">
        <v>12</v>
      </c>
      <c r="B85" s="109" t="s">
        <v>3385</v>
      </c>
      <c r="C85" s="4" t="s">
        <v>3384</v>
      </c>
      <c r="D85" s="2"/>
      <c r="E85" s="2"/>
      <c r="F85" s="2"/>
      <c r="G85" s="2"/>
      <c r="H85" s="2"/>
      <c r="I85" s="2"/>
      <c r="J85" s="2"/>
      <c r="K85" s="107"/>
    </row>
    <row r="86" spans="1:11" x14ac:dyDescent="0.35">
      <c r="A86" s="111">
        <v>13</v>
      </c>
      <c r="B86" s="109" t="s">
        <v>3383</v>
      </c>
      <c r="C86" s="134" t="s">
        <v>3382</v>
      </c>
      <c r="D86" s="2"/>
      <c r="E86" s="2"/>
      <c r="F86" s="2"/>
      <c r="G86" s="2"/>
      <c r="H86" s="2"/>
      <c r="I86" s="2"/>
      <c r="J86" s="2"/>
      <c r="K86" s="107"/>
    </row>
    <row r="87" spans="1:11" x14ac:dyDescent="0.35">
      <c r="A87" s="111">
        <v>14</v>
      </c>
      <c r="B87" s="109" t="s">
        <v>3381</v>
      </c>
      <c r="C87" s="4" t="s">
        <v>3380</v>
      </c>
      <c r="D87" s="2"/>
      <c r="E87" s="2"/>
      <c r="F87" s="2"/>
      <c r="G87" s="2"/>
      <c r="H87" s="2"/>
      <c r="I87" s="2"/>
      <c r="J87" s="2"/>
      <c r="K87" s="107"/>
    </row>
    <row r="88" spans="1:11" ht="15" customHeight="1" x14ac:dyDescent="0.35">
      <c r="A88" s="111">
        <v>15</v>
      </c>
      <c r="B88" s="109" t="s">
        <v>3379</v>
      </c>
      <c r="C88" s="147" t="s">
        <v>3378</v>
      </c>
      <c r="D88" s="2"/>
      <c r="E88" s="2"/>
      <c r="F88" s="2"/>
      <c r="G88" s="2"/>
      <c r="H88" s="2"/>
      <c r="I88" s="2"/>
      <c r="J88" s="2"/>
      <c r="K88" s="107"/>
    </row>
    <row r="89" spans="1:11" x14ac:dyDescent="0.35">
      <c r="A89" s="111">
        <v>16</v>
      </c>
      <c r="B89" s="109" t="s">
        <v>3377</v>
      </c>
      <c r="C89" s="4" t="s">
        <v>3376</v>
      </c>
      <c r="D89" s="2"/>
      <c r="E89" s="2"/>
      <c r="F89" s="2"/>
      <c r="G89" s="2"/>
      <c r="H89" s="2"/>
      <c r="I89" s="2"/>
      <c r="J89" s="2"/>
      <c r="K89" s="107"/>
    </row>
    <row r="90" spans="1:11" x14ac:dyDescent="0.35">
      <c r="A90" s="111">
        <v>17</v>
      </c>
      <c r="B90" s="109" t="s">
        <v>3375</v>
      </c>
      <c r="C90" s="4" t="s">
        <v>3374</v>
      </c>
      <c r="D90" s="2"/>
      <c r="E90" s="2"/>
      <c r="F90" s="2"/>
      <c r="G90" s="2"/>
      <c r="H90" s="2"/>
      <c r="I90" s="2"/>
      <c r="J90" s="2"/>
      <c r="K90" s="107"/>
    </row>
    <row r="91" spans="1:11" x14ac:dyDescent="0.35">
      <c r="A91" s="111">
        <v>18</v>
      </c>
      <c r="B91" s="109" t="s">
        <v>3373</v>
      </c>
      <c r="C91" s="4" t="s">
        <v>3372</v>
      </c>
      <c r="D91" s="2"/>
      <c r="E91" s="2"/>
      <c r="F91" s="2"/>
      <c r="G91" s="2"/>
      <c r="H91" s="2"/>
      <c r="I91" s="2"/>
      <c r="J91" s="2"/>
      <c r="K91" s="107"/>
    </row>
    <row r="92" spans="1:11" x14ac:dyDescent="0.35">
      <c r="A92" s="111">
        <v>19</v>
      </c>
      <c r="B92" s="109" t="s">
        <v>3371</v>
      </c>
      <c r="C92" s="4" t="s">
        <v>3370</v>
      </c>
      <c r="D92" s="2"/>
      <c r="E92" s="2"/>
      <c r="F92" s="2"/>
      <c r="G92" s="2"/>
      <c r="H92" s="2"/>
      <c r="I92" s="2"/>
      <c r="J92" s="2"/>
      <c r="K92" s="107"/>
    </row>
    <row r="93" spans="1:11" x14ac:dyDescent="0.35">
      <c r="A93" s="111">
        <v>20</v>
      </c>
      <c r="B93" s="109" t="s">
        <v>3369</v>
      </c>
      <c r="C93" s="4" t="s">
        <v>3368</v>
      </c>
      <c r="D93" s="2"/>
      <c r="E93" s="2"/>
      <c r="F93" s="2"/>
      <c r="G93" s="2"/>
      <c r="H93" s="2"/>
      <c r="I93" s="2"/>
      <c r="J93" s="2"/>
      <c r="K93" s="107"/>
    </row>
    <row r="94" spans="1:11" ht="15" customHeight="1" x14ac:dyDescent="0.35">
      <c r="A94" s="111">
        <v>21</v>
      </c>
      <c r="B94" s="109" t="s">
        <v>3367</v>
      </c>
      <c r="C94" s="147" t="s">
        <v>3366</v>
      </c>
      <c r="D94" s="2"/>
      <c r="E94" s="2"/>
      <c r="F94" s="2"/>
      <c r="G94" s="2"/>
      <c r="H94" s="2"/>
      <c r="I94" s="2"/>
      <c r="J94" s="2"/>
      <c r="K94" s="107"/>
    </row>
    <row r="95" spans="1:11" ht="15" customHeight="1" x14ac:dyDescent="0.35">
      <c r="A95" s="111">
        <v>22</v>
      </c>
      <c r="B95" s="109" t="s">
        <v>3365</v>
      </c>
      <c r="C95" s="177" t="s">
        <v>3364</v>
      </c>
      <c r="D95" s="2"/>
      <c r="E95" s="2"/>
      <c r="F95" s="2"/>
      <c r="G95" s="2"/>
      <c r="H95" s="2"/>
      <c r="I95" s="2"/>
      <c r="J95" s="2"/>
      <c r="K95" s="107"/>
    </row>
    <row r="96" spans="1:11" ht="15" customHeight="1" x14ac:dyDescent="0.35">
      <c r="A96" s="111">
        <v>23</v>
      </c>
      <c r="B96" s="109" t="s">
        <v>3363</v>
      </c>
      <c r="C96" s="176" t="s">
        <v>3362</v>
      </c>
      <c r="D96" s="2"/>
      <c r="E96" s="2"/>
      <c r="F96" s="2"/>
      <c r="G96" s="2"/>
      <c r="H96" s="2"/>
      <c r="I96" s="2"/>
      <c r="J96" s="2"/>
      <c r="K96" s="107"/>
    </row>
    <row r="97" spans="1:11" x14ac:dyDescent="0.35">
      <c r="A97" s="111">
        <v>24</v>
      </c>
      <c r="B97" s="109" t="s">
        <v>3361</v>
      </c>
      <c r="C97" s="4" t="s">
        <v>3360</v>
      </c>
      <c r="D97" s="2"/>
      <c r="E97" s="2"/>
      <c r="F97" s="2"/>
      <c r="G97" s="2"/>
      <c r="H97" s="2"/>
      <c r="I97" s="2"/>
      <c r="J97" s="2"/>
      <c r="K97" s="107"/>
    </row>
    <row r="98" spans="1:11" ht="15" customHeight="1" x14ac:dyDescent="0.35">
      <c r="A98" s="111">
        <v>25</v>
      </c>
      <c r="B98" s="109" t="s">
        <v>3359</v>
      </c>
      <c r="C98" s="151" t="s">
        <v>3358</v>
      </c>
      <c r="D98" s="2"/>
      <c r="E98" s="2"/>
      <c r="F98" s="2"/>
      <c r="G98" s="2"/>
      <c r="H98" s="2"/>
      <c r="I98" s="2"/>
      <c r="J98" s="2"/>
      <c r="K98" s="107"/>
    </row>
    <row r="99" spans="1:11" x14ac:dyDescent="0.35">
      <c r="A99" s="111">
        <v>26</v>
      </c>
      <c r="B99" s="109" t="s">
        <v>3357</v>
      </c>
      <c r="C99" s="4" t="s">
        <v>3356</v>
      </c>
      <c r="D99" s="2"/>
      <c r="E99" s="2"/>
      <c r="F99" s="2"/>
      <c r="G99" s="2"/>
      <c r="H99" s="2"/>
      <c r="I99" s="2"/>
      <c r="J99" s="2"/>
      <c r="K99" s="107"/>
    </row>
    <row r="100" spans="1:11" x14ac:dyDescent="0.35">
      <c r="A100" s="111">
        <v>27</v>
      </c>
      <c r="B100" s="109" t="s">
        <v>3355</v>
      </c>
      <c r="C100" s="4" t="s">
        <v>3354</v>
      </c>
      <c r="D100" s="2"/>
      <c r="E100" s="2"/>
      <c r="F100" s="2"/>
      <c r="G100" s="2"/>
      <c r="H100" s="2"/>
      <c r="I100" s="2"/>
      <c r="J100" s="2"/>
      <c r="K100" s="107"/>
    </row>
    <row r="101" spans="1:11" x14ac:dyDescent="0.35">
      <c r="A101" s="111">
        <v>28</v>
      </c>
      <c r="B101" s="109" t="s">
        <v>3353</v>
      </c>
      <c r="C101" s="4" t="s">
        <v>3352</v>
      </c>
      <c r="D101" s="2"/>
      <c r="E101" s="2"/>
      <c r="F101" s="2"/>
      <c r="G101" s="2"/>
      <c r="H101" s="2"/>
      <c r="I101" s="2"/>
      <c r="J101" s="2"/>
      <c r="K101" s="107"/>
    </row>
    <row r="102" spans="1:11" x14ac:dyDescent="0.35">
      <c r="A102" s="111">
        <v>29</v>
      </c>
      <c r="B102" s="109" t="s">
        <v>3351</v>
      </c>
      <c r="C102" s="4" t="s">
        <v>3350</v>
      </c>
      <c r="D102" s="2"/>
      <c r="E102" s="2"/>
      <c r="F102" s="2"/>
      <c r="G102" s="2"/>
      <c r="H102" s="2"/>
      <c r="I102" s="2"/>
      <c r="J102" s="2"/>
      <c r="K102" s="107"/>
    </row>
    <row r="103" spans="1:11" x14ac:dyDescent="0.35">
      <c r="A103" s="111">
        <v>30</v>
      </c>
      <c r="B103" s="109" t="s">
        <v>3349</v>
      </c>
      <c r="C103" s="4" t="s">
        <v>3348</v>
      </c>
      <c r="D103" s="2"/>
      <c r="E103" s="2"/>
      <c r="F103" s="2"/>
      <c r="G103" s="2"/>
      <c r="H103" s="2"/>
      <c r="I103" s="2"/>
      <c r="J103" s="2"/>
      <c r="K103" s="107"/>
    </row>
    <row r="104" spans="1:11" ht="15" thickBot="1" x14ac:dyDescent="0.4">
      <c r="A104" s="126">
        <v>31</v>
      </c>
      <c r="B104" s="105" t="s">
        <v>3347</v>
      </c>
      <c r="C104" s="148" t="s">
        <v>3346</v>
      </c>
      <c r="D104" s="103"/>
      <c r="E104" s="103"/>
      <c r="F104" s="103"/>
      <c r="G104" s="103"/>
      <c r="H104" s="103"/>
      <c r="I104" s="103"/>
      <c r="J104" s="103"/>
      <c r="K104" s="102"/>
    </row>
    <row r="106" spans="1:11" x14ac:dyDescent="0.35">
      <c r="D106" s="360" t="s">
        <v>299</v>
      </c>
      <c r="E106" s="360"/>
      <c r="F106" s="360"/>
      <c r="G106" s="360"/>
      <c r="H106" s="360"/>
      <c r="I106" s="360"/>
      <c r="J106" s="360"/>
      <c r="K106" s="360"/>
    </row>
    <row r="107" spans="1:11" x14ac:dyDescent="0.35">
      <c r="D107" s="360" t="s">
        <v>298</v>
      </c>
      <c r="E107" s="360"/>
      <c r="F107" s="360"/>
      <c r="G107" s="360"/>
      <c r="H107" s="360"/>
      <c r="I107" s="360"/>
      <c r="J107" s="360"/>
      <c r="K107" s="360"/>
    </row>
    <row r="111" spans="1:11" x14ac:dyDescent="0.35">
      <c r="D111" s="360" t="s">
        <v>297</v>
      </c>
      <c r="E111" s="360"/>
      <c r="F111" s="360"/>
      <c r="G111" s="360"/>
      <c r="H111" s="360"/>
      <c r="I111" s="360"/>
      <c r="J111" s="360"/>
      <c r="K111" s="360"/>
    </row>
    <row r="122" spans="1:11" x14ac:dyDescent="0.35">
      <c r="A122" s="352" t="s">
        <v>379</v>
      </c>
      <c r="B122" s="352"/>
      <c r="C122" s="352"/>
      <c r="D122" s="352"/>
      <c r="E122" s="352"/>
      <c r="F122" s="352"/>
      <c r="G122" s="352"/>
      <c r="H122" s="352"/>
      <c r="I122" s="352"/>
      <c r="J122" s="352"/>
      <c r="K122" s="352"/>
    </row>
    <row r="123" spans="1:11" x14ac:dyDescent="0.35">
      <c r="A123" s="352" t="s">
        <v>378</v>
      </c>
      <c r="B123" s="352"/>
      <c r="C123" s="352"/>
      <c r="D123" s="352"/>
      <c r="E123" s="352"/>
      <c r="F123" s="352"/>
      <c r="G123" s="352"/>
      <c r="H123" s="352"/>
      <c r="I123" s="352"/>
      <c r="J123" s="352"/>
      <c r="K123" s="352"/>
    </row>
    <row r="124" spans="1:11" x14ac:dyDescent="0.35">
      <c r="A124" s="352" t="s">
        <v>377</v>
      </c>
      <c r="B124" s="352"/>
      <c r="C124" s="352"/>
      <c r="D124" s="352"/>
      <c r="E124" s="352"/>
      <c r="F124" s="352"/>
      <c r="G124" s="352"/>
      <c r="H124" s="352"/>
      <c r="I124" s="352"/>
      <c r="J124" s="352"/>
      <c r="K124" s="352"/>
    </row>
    <row r="125" spans="1:11" x14ac:dyDescent="0.35">
      <c r="A125" s="119"/>
      <c r="B125" s="119"/>
      <c r="C125" s="119"/>
      <c r="D125" s="119"/>
      <c r="E125" s="119"/>
      <c r="F125" s="119"/>
      <c r="G125" s="119"/>
      <c r="H125" s="119"/>
      <c r="I125" s="119"/>
      <c r="J125" s="119"/>
      <c r="K125" s="119"/>
    </row>
    <row r="126" spans="1:11" x14ac:dyDescent="0.35">
      <c r="A126" s="352" t="s">
        <v>3345</v>
      </c>
      <c r="B126" s="352"/>
      <c r="C126" s="352"/>
      <c r="D126" s="352"/>
      <c r="E126" s="352"/>
      <c r="F126" s="352"/>
      <c r="G126" s="352"/>
      <c r="H126" s="352"/>
      <c r="I126" s="352"/>
      <c r="J126" s="352"/>
      <c r="K126" s="352"/>
    </row>
    <row r="128" spans="1:11" x14ac:dyDescent="0.35">
      <c r="A128" t="s">
        <v>375</v>
      </c>
    </row>
    <row r="130" spans="1:11" x14ac:dyDescent="0.35">
      <c r="A130" t="s">
        <v>374</v>
      </c>
    </row>
    <row r="131" spans="1:11" x14ac:dyDescent="0.35">
      <c r="A131" t="s">
        <v>373</v>
      </c>
    </row>
    <row r="132" spans="1:11" ht="15" thickBot="1" x14ac:dyDescent="0.4"/>
    <row r="133" spans="1:11" x14ac:dyDescent="0.35">
      <c r="A133" s="353" t="s">
        <v>372</v>
      </c>
      <c r="B133" s="357"/>
      <c r="C133" s="361" t="s">
        <v>371</v>
      </c>
      <c r="D133" s="357" t="s">
        <v>370</v>
      </c>
      <c r="E133" s="357"/>
      <c r="F133" s="357"/>
      <c r="G133" s="357"/>
      <c r="H133" s="357"/>
      <c r="I133" s="357"/>
      <c r="J133" s="361" t="s">
        <v>369</v>
      </c>
      <c r="K133" s="363" t="s">
        <v>368</v>
      </c>
    </row>
    <row r="134" spans="1:11" ht="15" thickBot="1" x14ac:dyDescent="0.4">
      <c r="A134" s="118" t="s">
        <v>367</v>
      </c>
      <c r="B134" s="117" t="s">
        <v>366</v>
      </c>
      <c r="C134" s="362"/>
      <c r="D134" s="117">
        <v>1</v>
      </c>
      <c r="E134" s="117">
        <v>2</v>
      </c>
      <c r="F134" s="117">
        <v>3</v>
      </c>
      <c r="G134" s="117">
        <v>4</v>
      </c>
      <c r="H134" s="117">
        <v>5</v>
      </c>
      <c r="I134" s="117">
        <v>6</v>
      </c>
      <c r="J134" s="362"/>
      <c r="K134" s="364"/>
    </row>
    <row r="135" spans="1:11" x14ac:dyDescent="0.35">
      <c r="A135" s="116">
        <v>1</v>
      </c>
      <c r="B135" s="175" t="s">
        <v>3344</v>
      </c>
      <c r="C135" s="114" t="s">
        <v>3343</v>
      </c>
      <c r="D135" s="113"/>
      <c r="E135" s="113"/>
      <c r="F135" s="113"/>
      <c r="G135" s="113"/>
      <c r="H135" s="113"/>
      <c r="I135" s="113"/>
      <c r="J135" s="113"/>
      <c r="K135" s="112"/>
    </row>
    <row r="136" spans="1:11" x14ac:dyDescent="0.35">
      <c r="A136" s="111">
        <v>2</v>
      </c>
      <c r="B136" s="174" t="s">
        <v>3342</v>
      </c>
      <c r="C136" s="4" t="s">
        <v>3341</v>
      </c>
      <c r="D136" s="2"/>
      <c r="E136" s="2"/>
      <c r="F136" s="2"/>
      <c r="G136" s="2"/>
      <c r="H136" s="2"/>
      <c r="I136" s="2"/>
      <c r="J136" s="2"/>
      <c r="K136" s="107"/>
    </row>
    <row r="137" spans="1:11" x14ac:dyDescent="0.35">
      <c r="A137" s="111">
        <v>3</v>
      </c>
      <c r="B137" s="174" t="s">
        <v>3340</v>
      </c>
      <c r="C137" s="4" t="s">
        <v>3339</v>
      </c>
      <c r="D137" s="2"/>
      <c r="E137" s="2"/>
      <c r="F137" s="2"/>
      <c r="G137" s="2"/>
      <c r="H137" s="2"/>
      <c r="I137" s="2"/>
      <c r="J137" s="2"/>
      <c r="K137" s="107"/>
    </row>
    <row r="138" spans="1:11" ht="15.75" customHeight="1" x14ac:dyDescent="0.35">
      <c r="A138" s="111">
        <v>4</v>
      </c>
      <c r="B138" s="174" t="s">
        <v>3338</v>
      </c>
      <c r="C138" s="4" t="s">
        <v>3337</v>
      </c>
      <c r="D138" s="2"/>
      <c r="E138" s="2"/>
      <c r="F138" s="2"/>
      <c r="G138" s="2"/>
      <c r="H138" s="2"/>
      <c r="I138" s="2"/>
      <c r="J138" s="2"/>
      <c r="K138" s="107"/>
    </row>
    <row r="139" spans="1:11" x14ac:dyDescent="0.35">
      <c r="A139" s="111">
        <v>5</v>
      </c>
      <c r="B139" s="174" t="s">
        <v>3336</v>
      </c>
      <c r="C139" s="4" t="s">
        <v>3335</v>
      </c>
      <c r="D139" s="2"/>
      <c r="E139" s="2"/>
      <c r="F139" s="2"/>
      <c r="G139" s="2"/>
      <c r="H139" s="2"/>
      <c r="I139" s="2"/>
      <c r="J139" s="2"/>
      <c r="K139" s="107"/>
    </row>
    <row r="140" spans="1:11" x14ac:dyDescent="0.35">
      <c r="A140" s="111">
        <v>6</v>
      </c>
      <c r="B140" s="174" t="s">
        <v>3334</v>
      </c>
      <c r="C140" s="4" t="s">
        <v>3333</v>
      </c>
      <c r="D140" s="2"/>
      <c r="E140" s="2"/>
      <c r="F140" s="2"/>
      <c r="G140" s="2"/>
      <c r="H140" s="2"/>
      <c r="I140" s="2"/>
      <c r="J140" s="2"/>
      <c r="K140" s="107"/>
    </row>
    <row r="141" spans="1:11" x14ac:dyDescent="0.35">
      <c r="A141" s="111">
        <v>7</v>
      </c>
      <c r="B141" s="174" t="s">
        <v>3332</v>
      </c>
      <c r="C141" s="4" t="s">
        <v>3331</v>
      </c>
      <c r="D141" s="2"/>
      <c r="E141" s="2"/>
      <c r="F141" s="2"/>
      <c r="G141" s="2"/>
      <c r="H141" s="2"/>
      <c r="I141" s="2"/>
      <c r="J141" s="2"/>
      <c r="K141" s="107"/>
    </row>
    <row r="142" spans="1:11" x14ac:dyDescent="0.35">
      <c r="A142" s="111">
        <v>8</v>
      </c>
      <c r="B142" s="174" t="s">
        <v>3330</v>
      </c>
      <c r="C142" s="108" t="s">
        <v>3329</v>
      </c>
      <c r="D142" s="2"/>
      <c r="E142" s="2"/>
      <c r="F142" s="2"/>
      <c r="G142" s="2"/>
      <c r="H142" s="2"/>
      <c r="I142" s="2"/>
      <c r="J142" s="2"/>
      <c r="K142" s="107"/>
    </row>
    <row r="143" spans="1:11" x14ac:dyDescent="0.35">
      <c r="A143" s="111">
        <v>9</v>
      </c>
      <c r="B143" s="174" t="s">
        <v>3328</v>
      </c>
      <c r="C143" s="4" t="s">
        <v>3327</v>
      </c>
      <c r="D143" s="2"/>
      <c r="E143" s="2"/>
      <c r="F143" s="2"/>
      <c r="G143" s="2"/>
      <c r="H143" s="2"/>
      <c r="I143" s="2"/>
      <c r="J143" s="2"/>
      <c r="K143" s="107"/>
    </row>
    <row r="144" spans="1:11" x14ac:dyDescent="0.35">
      <c r="A144" s="111">
        <v>10</v>
      </c>
      <c r="B144" s="174" t="s">
        <v>3326</v>
      </c>
      <c r="C144" s="4" t="s">
        <v>3325</v>
      </c>
      <c r="D144" s="2"/>
      <c r="E144" s="2"/>
      <c r="F144" s="2"/>
      <c r="G144" s="2"/>
      <c r="H144" s="2"/>
      <c r="I144" s="2"/>
      <c r="J144" s="2"/>
      <c r="K144" s="107"/>
    </row>
    <row r="145" spans="1:11" x14ac:dyDescent="0.35">
      <c r="A145" s="111">
        <v>11</v>
      </c>
      <c r="B145" s="174" t="s">
        <v>3324</v>
      </c>
      <c r="C145" s="108" t="s">
        <v>3323</v>
      </c>
      <c r="D145" s="2"/>
      <c r="E145" s="2"/>
      <c r="F145" s="2"/>
      <c r="G145" s="2"/>
      <c r="H145" s="2"/>
      <c r="I145" s="2"/>
      <c r="J145" s="2"/>
      <c r="K145" s="107"/>
    </row>
    <row r="146" spans="1:11" x14ac:dyDescent="0.35">
      <c r="A146" s="111">
        <v>12</v>
      </c>
      <c r="B146" s="174" t="s">
        <v>3322</v>
      </c>
      <c r="C146" s="4" t="s">
        <v>3321</v>
      </c>
      <c r="D146" s="2"/>
      <c r="E146" s="2"/>
      <c r="F146" s="2"/>
      <c r="G146" s="2"/>
      <c r="H146" s="2"/>
      <c r="I146" s="2"/>
      <c r="J146" s="2"/>
      <c r="K146" s="107"/>
    </row>
    <row r="147" spans="1:11" x14ac:dyDescent="0.35">
      <c r="A147" s="111">
        <v>13</v>
      </c>
      <c r="B147" s="174" t="s">
        <v>3320</v>
      </c>
      <c r="C147" s="4" t="s">
        <v>3319</v>
      </c>
      <c r="D147" s="2"/>
      <c r="E147" s="2"/>
      <c r="F147" s="2"/>
      <c r="G147" s="2"/>
      <c r="H147" s="2"/>
      <c r="I147" s="2"/>
      <c r="J147" s="2"/>
      <c r="K147" s="107"/>
    </row>
    <row r="148" spans="1:11" x14ac:dyDescent="0.35">
      <c r="A148" s="111">
        <v>14</v>
      </c>
      <c r="B148" s="174" t="s">
        <v>3318</v>
      </c>
      <c r="C148" s="4" t="s">
        <v>3317</v>
      </c>
      <c r="D148" s="2"/>
      <c r="E148" s="2"/>
      <c r="F148" s="2"/>
      <c r="G148" s="2"/>
      <c r="H148" s="2"/>
      <c r="I148" s="2"/>
      <c r="J148" s="2"/>
      <c r="K148" s="107"/>
    </row>
    <row r="149" spans="1:11" x14ac:dyDescent="0.35">
      <c r="A149" s="111">
        <v>15</v>
      </c>
      <c r="B149" s="174" t="s">
        <v>3316</v>
      </c>
      <c r="C149" s="4" t="s">
        <v>3315</v>
      </c>
      <c r="D149" s="2"/>
      <c r="E149" s="2"/>
      <c r="F149" s="2"/>
      <c r="G149" s="2"/>
      <c r="H149" s="2"/>
      <c r="I149" s="2"/>
      <c r="J149" s="2"/>
      <c r="K149" s="107"/>
    </row>
    <row r="150" spans="1:11" x14ac:dyDescent="0.35">
      <c r="A150" s="111">
        <v>16</v>
      </c>
      <c r="B150" s="174" t="s">
        <v>3314</v>
      </c>
      <c r="C150" s="4" t="s">
        <v>3313</v>
      </c>
      <c r="D150" s="2"/>
      <c r="E150" s="2"/>
      <c r="F150" s="2"/>
      <c r="G150" s="2"/>
      <c r="H150" s="2"/>
      <c r="I150" s="2"/>
      <c r="J150" s="2"/>
      <c r="K150" s="107"/>
    </row>
    <row r="151" spans="1:11" x14ac:dyDescent="0.35">
      <c r="A151" s="111">
        <v>17</v>
      </c>
      <c r="B151" s="174" t="s">
        <v>3312</v>
      </c>
      <c r="C151" s="4" t="s">
        <v>3311</v>
      </c>
      <c r="D151" s="2"/>
      <c r="E151" s="2"/>
      <c r="F151" s="2"/>
      <c r="G151" s="2"/>
      <c r="H151" s="2"/>
      <c r="I151" s="2"/>
      <c r="J151" s="2"/>
      <c r="K151" s="107"/>
    </row>
    <row r="152" spans="1:11" x14ac:dyDescent="0.35">
      <c r="A152" s="111">
        <v>18</v>
      </c>
      <c r="B152" s="174" t="s">
        <v>3310</v>
      </c>
      <c r="C152" s="4" t="s">
        <v>3309</v>
      </c>
      <c r="D152" s="2"/>
      <c r="E152" s="2"/>
      <c r="F152" s="2"/>
      <c r="G152" s="2"/>
      <c r="H152" s="2"/>
      <c r="I152" s="2"/>
      <c r="J152" s="2"/>
      <c r="K152" s="107"/>
    </row>
    <row r="153" spans="1:11" x14ac:dyDescent="0.35">
      <c r="A153" s="111">
        <v>19</v>
      </c>
      <c r="B153" s="174" t="s">
        <v>3308</v>
      </c>
      <c r="C153" s="4" t="s">
        <v>3307</v>
      </c>
      <c r="D153" s="2"/>
      <c r="E153" s="2"/>
      <c r="F153" s="2"/>
      <c r="G153" s="2"/>
      <c r="H153" s="2"/>
      <c r="I153" s="2"/>
      <c r="J153" s="2"/>
      <c r="K153" s="107"/>
    </row>
    <row r="154" spans="1:11" x14ac:dyDescent="0.35">
      <c r="A154" s="111">
        <v>20</v>
      </c>
      <c r="B154" s="174" t="s">
        <v>3306</v>
      </c>
      <c r="C154" s="4" t="s">
        <v>3305</v>
      </c>
      <c r="D154" s="2"/>
      <c r="E154" s="2"/>
      <c r="F154" s="2"/>
      <c r="G154" s="2"/>
      <c r="H154" s="2"/>
      <c r="I154" s="2"/>
      <c r="J154" s="2"/>
      <c r="K154" s="107"/>
    </row>
    <row r="155" spans="1:11" x14ac:dyDescent="0.35">
      <c r="A155" s="111">
        <v>21</v>
      </c>
      <c r="B155" s="174" t="s">
        <v>3304</v>
      </c>
      <c r="C155" s="4" t="s">
        <v>3303</v>
      </c>
      <c r="D155" s="2"/>
      <c r="E155" s="2"/>
      <c r="F155" s="2"/>
      <c r="G155" s="2"/>
      <c r="H155" s="2"/>
      <c r="I155" s="2"/>
      <c r="J155" s="2"/>
      <c r="K155" s="107"/>
    </row>
    <row r="156" spans="1:11" x14ac:dyDescent="0.35">
      <c r="A156" s="111">
        <v>22</v>
      </c>
      <c r="B156" s="174" t="s">
        <v>3302</v>
      </c>
      <c r="C156" s="4" t="s">
        <v>3301</v>
      </c>
      <c r="D156" s="2"/>
      <c r="E156" s="2"/>
      <c r="F156" s="2"/>
      <c r="G156" s="2"/>
      <c r="H156" s="2"/>
      <c r="I156" s="2"/>
      <c r="J156" s="2"/>
      <c r="K156" s="107"/>
    </row>
    <row r="157" spans="1:11" x14ac:dyDescent="0.35">
      <c r="A157" s="111">
        <v>23</v>
      </c>
      <c r="B157" s="174" t="s">
        <v>3300</v>
      </c>
      <c r="C157" s="4" t="s">
        <v>3299</v>
      </c>
      <c r="D157" s="2"/>
      <c r="E157" s="2"/>
      <c r="F157" s="2"/>
      <c r="G157" s="2"/>
      <c r="H157" s="2"/>
      <c r="I157" s="2"/>
      <c r="J157" s="2"/>
      <c r="K157" s="107"/>
    </row>
    <row r="158" spans="1:11" x14ac:dyDescent="0.35">
      <c r="A158" s="111">
        <v>24</v>
      </c>
      <c r="B158" s="174" t="s">
        <v>3298</v>
      </c>
      <c r="C158" s="4" t="s">
        <v>3297</v>
      </c>
      <c r="D158" s="2"/>
      <c r="E158" s="2"/>
      <c r="F158" s="2"/>
      <c r="G158" s="2"/>
      <c r="H158" s="2"/>
      <c r="I158" s="2"/>
      <c r="J158" s="2"/>
      <c r="K158" s="107"/>
    </row>
    <row r="159" spans="1:11" x14ac:dyDescent="0.35">
      <c r="A159" s="111">
        <v>25</v>
      </c>
      <c r="B159" s="174" t="s">
        <v>3296</v>
      </c>
      <c r="C159" s="4" t="s">
        <v>3295</v>
      </c>
      <c r="D159" s="2"/>
      <c r="E159" s="2"/>
      <c r="F159" s="2"/>
      <c r="G159" s="2"/>
      <c r="H159" s="2"/>
      <c r="I159" s="2"/>
      <c r="J159" s="2"/>
      <c r="K159" s="107"/>
    </row>
    <row r="160" spans="1:11" x14ac:dyDescent="0.35">
      <c r="A160" s="111">
        <v>26</v>
      </c>
      <c r="B160" s="174" t="s">
        <v>3294</v>
      </c>
      <c r="C160" s="4" t="s">
        <v>3293</v>
      </c>
      <c r="D160" s="2"/>
      <c r="E160" s="2"/>
      <c r="F160" s="2"/>
      <c r="G160" s="2"/>
      <c r="H160" s="2"/>
      <c r="I160" s="2"/>
      <c r="J160" s="2"/>
      <c r="K160" s="107"/>
    </row>
    <row r="161" spans="1:11" x14ac:dyDescent="0.35">
      <c r="A161" s="111">
        <v>27</v>
      </c>
      <c r="B161" s="174" t="s">
        <v>3292</v>
      </c>
      <c r="C161" s="4" t="s">
        <v>3291</v>
      </c>
      <c r="D161" s="2"/>
      <c r="E161" s="2"/>
      <c r="F161" s="2"/>
      <c r="G161" s="2"/>
      <c r="H161" s="2"/>
      <c r="I161" s="2"/>
      <c r="J161" s="2"/>
      <c r="K161" s="107"/>
    </row>
    <row r="162" spans="1:11" x14ac:dyDescent="0.35">
      <c r="A162" s="111">
        <v>28</v>
      </c>
      <c r="B162" s="174" t="s">
        <v>3290</v>
      </c>
      <c r="C162" s="4" t="s">
        <v>3289</v>
      </c>
      <c r="D162" s="2"/>
      <c r="E162" s="2"/>
      <c r="F162" s="2"/>
      <c r="G162" s="2"/>
      <c r="H162" s="2"/>
      <c r="I162" s="2"/>
      <c r="J162" s="2"/>
      <c r="K162" s="107"/>
    </row>
    <row r="163" spans="1:11" x14ac:dyDescent="0.35">
      <c r="A163" s="111">
        <v>29</v>
      </c>
      <c r="B163" s="174" t="s">
        <v>3288</v>
      </c>
      <c r="C163" s="4" t="s">
        <v>3287</v>
      </c>
      <c r="D163" s="2"/>
      <c r="E163" s="2"/>
      <c r="F163" s="2"/>
      <c r="G163" s="2"/>
      <c r="H163" s="2"/>
      <c r="I163" s="2"/>
      <c r="J163" s="2"/>
      <c r="K163" s="107"/>
    </row>
    <row r="164" spans="1:11" x14ac:dyDescent="0.35">
      <c r="A164" s="111">
        <v>30</v>
      </c>
      <c r="B164" s="174" t="s">
        <v>3286</v>
      </c>
      <c r="C164" s="4" t="s">
        <v>3285</v>
      </c>
      <c r="D164" s="2"/>
      <c r="E164" s="2"/>
      <c r="F164" s="2"/>
      <c r="G164" s="2"/>
      <c r="H164" s="2"/>
      <c r="I164" s="2"/>
      <c r="J164" s="2"/>
      <c r="K164" s="107"/>
    </row>
    <row r="165" spans="1:11" x14ac:dyDescent="0.35">
      <c r="A165" s="111">
        <v>31</v>
      </c>
      <c r="B165" s="174" t="s">
        <v>3284</v>
      </c>
      <c r="C165" s="4" t="s">
        <v>3283</v>
      </c>
      <c r="D165" s="2"/>
      <c r="E165" s="2"/>
      <c r="F165" s="2"/>
      <c r="G165" s="2"/>
      <c r="H165" s="2"/>
      <c r="I165" s="2"/>
      <c r="J165" s="2"/>
      <c r="K165" s="107"/>
    </row>
    <row r="166" spans="1:11" x14ac:dyDescent="0.35">
      <c r="A166" s="111">
        <v>32</v>
      </c>
      <c r="B166" s="174" t="s">
        <v>3282</v>
      </c>
      <c r="C166" s="4" t="s">
        <v>3281</v>
      </c>
      <c r="D166" s="2"/>
      <c r="E166" s="2"/>
      <c r="F166" s="2"/>
      <c r="G166" s="2"/>
      <c r="H166" s="2"/>
      <c r="I166" s="2"/>
      <c r="J166" s="2"/>
      <c r="K166" s="107"/>
    </row>
    <row r="167" spans="1:11" x14ac:dyDescent="0.35">
      <c r="A167" s="110">
        <v>33</v>
      </c>
      <c r="B167" s="174" t="s">
        <v>3280</v>
      </c>
      <c r="C167" s="4" t="s">
        <v>3279</v>
      </c>
      <c r="D167" s="2"/>
      <c r="E167" s="2"/>
      <c r="F167" s="2"/>
      <c r="G167" s="2"/>
      <c r="H167" s="2"/>
      <c r="I167" s="2"/>
      <c r="J167" s="2"/>
      <c r="K167" s="107"/>
    </row>
    <row r="168" spans="1:11" x14ac:dyDescent="0.35">
      <c r="A168" s="110">
        <v>34</v>
      </c>
      <c r="B168" s="174" t="s">
        <v>3278</v>
      </c>
      <c r="C168" s="4" t="s">
        <v>3277</v>
      </c>
      <c r="D168" s="2"/>
      <c r="E168" s="2"/>
      <c r="F168" s="2"/>
      <c r="G168" s="2"/>
      <c r="H168" s="2"/>
      <c r="I168" s="2"/>
      <c r="J168" s="2"/>
      <c r="K168" s="107"/>
    </row>
    <row r="169" spans="1:11" x14ac:dyDescent="0.35">
      <c r="A169" s="110">
        <v>35</v>
      </c>
      <c r="B169" s="174" t="s">
        <v>3276</v>
      </c>
      <c r="C169" s="4" t="s">
        <v>3275</v>
      </c>
      <c r="D169" s="2"/>
      <c r="E169" s="2"/>
      <c r="F169" s="2"/>
      <c r="G169" s="2"/>
      <c r="H169" s="2"/>
      <c r="I169" s="2"/>
      <c r="J169" s="2"/>
      <c r="K169" s="107"/>
    </row>
    <row r="170" spans="1:11" x14ac:dyDescent="0.35">
      <c r="A170" s="110">
        <v>36</v>
      </c>
      <c r="B170" s="174" t="s">
        <v>3274</v>
      </c>
      <c r="C170" s="4" t="s">
        <v>3273</v>
      </c>
      <c r="D170" s="2"/>
      <c r="E170" s="2"/>
      <c r="F170" s="2"/>
      <c r="G170" s="2"/>
      <c r="H170" s="2"/>
      <c r="I170" s="2"/>
      <c r="J170" s="2"/>
      <c r="K170" s="107"/>
    </row>
    <row r="171" spans="1:11" ht="15" thickBot="1" x14ac:dyDescent="0.4">
      <c r="A171" s="106">
        <v>37</v>
      </c>
      <c r="B171" s="173" t="s">
        <v>3272</v>
      </c>
      <c r="C171" s="133" t="s">
        <v>3271</v>
      </c>
      <c r="D171" s="103"/>
      <c r="E171" s="103"/>
      <c r="F171" s="103"/>
      <c r="G171" s="103"/>
      <c r="H171" s="103"/>
      <c r="I171" s="103"/>
      <c r="J171" s="103"/>
      <c r="K171" s="102"/>
    </row>
    <row r="173" spans="1:11" x14ac:dyDescent="0.35">
      <c r="D173" s="360" t="s">
        <v>299</v>
      </c>
      <c r="E173" s="360"/>
      <c r="F173" s="360"/>
      <c r="G173" s="360"/>
      <c r="H173" s="360"/>
      <c r="I173" s="360"/>
      <c r="J173" s="360"/>
      <c r="K173" s="360"/>
    </row>
    <row r="174" spans="1:11" x14ac:dyDescent="0.35">
      <c r="D174" s="360" t="s">
        <v>298</v>
      </c>
      <c r="E174" s="360"/>
      <c r="F174" s="360"/>
      <c r="G174" s="360"/>
      <c r="H174" s="360"/>
      <c r="I174" s="360"/>
      <c r="J174" s="360"/>
      <c r="K174" s="360"/>
    </row>
    <row r="178" spans="1:11" x14ac:dyDescent="0.35">
      <c r="C178" s="365" t="s">
        <v>297</v>
      </c>
      <c r="D178" s="365"/>
      <c r="E178" s="365"/>
      <c r="F178" s="365"/>
      <c r="G178" s="365"/>
      <c r="H178" s="365"/>
      <c r="I178" s="365"/>
      <c r="J178" s="365"/>
      <c r="K178" s="365"/>
    </row>
    <row r="179" spans="1:11" x14ac:dyDescent="0.35">
      <c r="C179" s="171"/>
      <c r="D179" s="171"/>
      <c r="E179" s="171"/>
      <c r="F179" s="171"/>
      <c r="G179" s="171"/>
      <c r="H179" s="171"/>
      <c r="I179" s="171"/>
      <c r="J179" s="171"/>
      <c r="K179" s="171"/>
    </row>
    <row r="180" spans="1:11" x14ac:dyDescent="0.35">
      <c r="C180" s="171"/>
      <c r="D180" s="171"/>
      <c r="E180" s="171"/>
      <c r="F180" s="171"/>
      <c r="G180" s="171"/>
      <c r="H180" s="171"/>
      <c r="I180" s="171"/>
      <c r="J180" s="171"/>
      <c r="K180" s="171"/>
    </row>
    <row r="181" spans="1:11" x14ac:dyDescent="0.35">
      <c r="C181" s="171"/>
      <c r="D181" s="171"/>
      <c r="E181" s="171"/>
      <c r="F181" s="171"/>
      <c r="G181" s="171"/>
      <c r="H181" s="171"/>
      <c r="I181" s="171"/>
      <c r="J181" s="171"/>
      <c r="K181" s="171"/>
    </row>
    <row r="183" spans="1:11" x14ac:dyDescent="0.35">
      <c r="A183" s="352" t="s">
        <v>379</v>
      </c>
      <c r="B183" s="352"/>
      <c r="C183" s="352"/>
      <c r="D183" s="352"/>
      <c r="E183" s="352"/>
      <c r="F183" s="352"/>
      <c r="G183" s="352"/>
      <c r="H183" s="352"/>
      <c r="I183" s="352"/>
      <c r="J183" s="352"/>
      <c r="K183" s="352"/>
    </row>
    <row r="184" spans="1:11" x14ac:dyDescent="0.35">
      <c r="A184" s="352" t="s">
        <v>378</v>
      </c>
      <c r="B184" s="352"/>
      <c r="C184" s="352"/>
      <c r="D184" s="352"/>
      <c r="E184" s="352"/>
      <c r="F184" s="352"/>
      <c r="G184" s="352"/>
      <c r="H184" s="352"/>
      <c r="I184" s="352"/>
      <c r="J184" s="352"/>
      <c r="K184" s="352"/>
    </row>
    <row r="185" spans="1:11" x14ac:dyDescent="0.35">
      <c r="A185" s="352" t="s">
        <v>377</v>
      </c>
      <c r="B185" s="352"/>
      <c r="C185" s="352"/>
      <c r="D185" s="352"/>
      <c r="E185" s="352"/>
      <c r="F185" s="352"/>
      <c r="G185" s="352"/>
      <c r="H185" s="352"/>
      <c r="I185" s="352"/>
      <c r="J185" s="352"/>
      <c r="K185" s="352"/>
    </row>
    <row r="186" spans="1:11" x14ac:dyDescent="0.35">
      <c r="A186" s="119"/>
      <c r="B186" s="119"/>
      <c r="C186" s="119"/>
      <c r="D186" s="119"/>
      <c r="E186" s="119"/>
      <c r="F186" s="119"/>
      <c r="G186" s="119"/>
      <c r="H186" s="119"/>
      <c r="I186" s="119"/>
      <c r="J186" s="119"/>
      <c r="K186" s="119"/>
    </row>
    <row r="187" spans="1:11" x14ac:dyDescent="0.35">
      <c r="A187" s="352" t="s">
        <v>3270</v>
      </c>
      <c r="B187" s="352"/>
      <c r="C187" s="352"/>
      <c r="D187" s="352"/>
      <c r="E187" s="352"/>
      <c r="F187" s="352"/>
      <c r="G187" s="352"/>
      <c r="H187" s="352"/>
      <c r="I187" s="352"/>
      <c r="J187" s="352"/>
      <c r="K187" s="352"/>
    </row>
    <row r="189" spans="1:11" x14ac:dyDescent="0.35">
      <c r="A189" t="s">
        <v>375</v>
      </c>
    </row>
    <row r="191" spans="1:11" x14ac:dyDescent="0.35">
      <c r="A191" t="s">
        <v>374</v>
      </c>
    </row>
    <row r="192" spans="1:11" x14ac:dyDescent="0.35">
      <c r="A192" t="s">
        <v>373</v>
      </c>
    </row>
    <row r="193" spans="1:11" ht="15" thickBot="1" x14ac:dyDescent="0.4"/>
    <row r="194" spans="1:11" x14ac:dyDescent="0.35">
      <c r="A194" s="353" t="s">
        <v>372</v>
      </c>
      <c r="B194" s="357"/>
      <c r="C194" s="361" t="s">
        <v>371</v>
      </c>
      <c r="D194" s="357" t="s">
        <v>370</v>
      </c>
      <c r="E194" s="357"/>
      <c r="F194" s="357"/>
      <c r="G194" s="357"/>
      <c r="H194" s="357"/>
      <c r="I194" s="357"/>
      <c r="J194" s="361" t="s">
        <v>369</v>
      </c>
      <c r="K194" s="363" t="s">
        <v>368</v>
      </c>
    </row>
    <row r="195" spans="1:11" ht="15" thickBot="1" x14ac:dyDescent="0.4">
      <c r="A195" s="118" t="s">
        <v>367</v>
      </c>
      <c r="B195" s="117" t="s">
        <v>366</v>
      </c>
      <c r="C195" s="362"/>
      <c r="D195" s="117">
        <v>1</v>
      </c>
      <c r="E195" s="117">
        <v>2</v>
      </c>
      <c r="F195" s="117">
        <v>3</v>
      </c>
      <c r="G195" s="117">
        <v>4</v>
      </c>
      <c r="H195" s="117">
        <v>5</v>
      </c>
      <c r="I195" s="117">
        <v>6</v>
      </c>
      <c r="J195" s="362"/>
      <c r="K195" s="364"/>
    </row>
    <row r="196" spans="1:11" x14ac:dyDescent="0.35">
      <c r="A196" s="116">
        <v>1</v>
      </c>
      <c r="B196" s="115" t="s">
        <v>3269</v>
      </c>
      <c r="C196" s="135" t="s">
        <v>3268</v>
      </c>
      <c r="D196" s="113"/>
      <c r="E196" s="113"/>
      <c r="F196" s="113"/>
      <c r="G196" s="113"/>
      <c r="H196" s="113"/>
      <c r="I196" s="113"/>
      <c r="J196" s="113"/>
      <c r="K196" s="112"/>
    </row>
    <row r="197" spans="1:11" x14ac:dyDescent="0.35">
      <c r="A197" s="111">
        <v>2</v>
      </c>
      <c r="B197" s="109" t="s">
        <v>3267</v>
      </c>
      <c r="C197" s="4" t="s">
        <v>3266</v>
      </c>
      <c r="D197" s="2"/>
      <c r="E197" s="2"/>
      <c r="F197" s="2"/>
      <c r="G197" s="2"/>
      <c r="H197" s="2"/>
      <c r="I197" s="2"/>
      <c r="J197" s="2"/>
      <c r="K197" s="107"/>
    </row>
    <row r="198" spans="1:11" x14ac:dyDescent="0.35">
      <c r="A198" s="111">
        <v>3</v>
      </c>
      <c r="B198" s="109" t="s">
        <v>3265</v>
      </c>
      <c r="C198" s="4" t="s">
        <v>3264</v>
      </c>
      <c r="D198" s="2"/>
      <c r="E198" s="2"/>
      <c r="F198" s="2"/>
      <c r="G198" s="2"/>
      <c r="H198" s="2"/>
      <c r="I198" s="2"/>
      <c r="J198" s="2"/>
      <c r="K198" s="107"/>
    </row>
    <row r="199" spans="1:11" x14ac:dyDescent="0.35">
      <c r="A199" s="111">
        <v>4</v>
      </c>
      <c r="B199" s="109" t="s">
        <v>3263</v>
      </c>
      <c r="C199" s="4" t="s">
        <v>3262</v>
      </c>
      <c r="D199" s="2"/>
      <c r="E199" s="2"/>
      <c r="F199" s="2"/>
      <c r="G199" s="2"/>
      <c r="H199" s="2"/>
      <c r="I199" s="2"/>
      <c r="J199" s="2"/>
      <c r="K199" s="107"/>
    </row>
    <row r="200" spans="1:11" x14ac:dyDescent="0.35">
      <c r="A200" s="111">
        <v>5</v>
      </c>
      <c r="B200" s="109" t="s">
        <v>3261</v>
      </c>
      <c r="C200" s="4" t="s">
        <v>3260</v>
      </c>
      <c r="D200" s="2"/>
      <c r="E200" s="2"/>
      <c r="F200" s="2"/>
      <c r="G200" s="2"/>
      <c r="H200" s="2"/>
      <c r="I200" s="2"/>
      <c r="J200" s="2"/>
      <c r="K200" s="107"/>
    </row>
    <row r="201" spans="1:11" x14ac:dyDescent="0.35">
      <c r="A201" s="111">
        <v>6</v>
      </c>
      <c r="B201" s="109" t="s">
        <v>3259</v>
      </c>
      <c r="C201" s="4" t="s">
        <v>3258</v>
      </c>
      <c r="D201" s="2"/>
      <c r="E201" s="2"/>
      <c r="F201" s="2"/>
      <c r="G201" s="2"/>
      <c r="H201" s="2"/>
      <c r="I201" s="2"/>
      <c r="J201" s="2"/>
      <c r="K201" s="107"/>
    </row>
    <row r="202" spans="1:11" x14ac:dyDescent="0.35">
      <c r="A202" s="111">
        <v>7</v>
      </c>
      <c r="B202" s="109" t="s">
        <v>3257</v>
      </c>
      <c r="C202" s="4" t="s">
        <v>3256</v>
      </c>
      <c r="D202" s="2"/>
      <c r="E202" s="2"/>
      <c r="F202" s="2"/>
      <c r="G202" s="2"/>
      <c r="H202" s="2"/>
      <c r="I202" s="2"/>
      <c r="J202" s="2"/>
      <c r="K202" s="107"/>
    </row>
    <row r="203" spans="1:11" x14ac:dyDescent="0.35">
      <c r="A203" s="111">
        <v>8</v>
      </c>
      <c r="B203" s="109" t="s">
        <v>3255</v>
      </c>
      <c r="C203" s="4" t="s">
        <v>3254</v>
      </c>
      <c r="D203" s="2"/>
      <c r="E203" s="2"/>
      <c r="F203" s="2"/>
      <c r="G203" s="2"/>
      <c r="H203" s="2"/>
      <c r="I203" s="2"/>
      <c r="J203" s="2"/>
      <c r="K203" s="107"/>
    </row>
    <row r="204" spans="1:11" x14ac:dyDescent="0.35">
      <c r="A204" s="111">
        <v>9</v>
      </c>
      <c r="B204" s="109" t="s">
        <v>3253</v>
      </c>
      <c r="C204" s="4" t="s">
        <v>3252</v>
      </c>
      <c r="D204" s="2"/>
      <c r="E204" s="2"/>
      <c r="F204" s="2"/>
      <c r="G204" s="2"/>
      <c r="H204" s="2"/>
      <c r="I204" s="2"/>
      <c r="J204" s="2"/>
      <c r="K204" s="107"/>
    </row>
    <row r="205" spans="1:11" x14ac:dyDescent="0.35">
      <c r="A205" s="111">
        <v>10</v>
      </c>
      <c r="B205" s="109" t="s">
        <v>3251</v>
      </c>
      <c r="C205" s="4" t="s">
        <v>3250</v>
      </c>
      <c r="D205" s="2"/>
      <c r="E205" s="2"/>
      <c r="F205" s="2"/>
      <c r="G205" s="2"/>
      <c r="H205" s="2"/>
      <c r="I205" s="2"/>
      <c r="J205" s="2"/>
      <c r="K205" s="107"/>
    </row>
    <row r="206" spans="1:11" x14ac:dyDescent="0.35">
      <c r="A206" s="111">
        <v>11</v>
      </c>
      <c r="B206" s="109" t="s">
        <v>3249</v>
      </c>
      <c r="C206" s="4" t="s">
        <v>3248</v>
      </c>
      <c r="D206" s="2"/>
      <c r="E206" s="2"/>
      <c r="F206" s="2"/>
      <c r="G206" s="2"/>
      <c r="H206" s="2"/>
      <c r="I206" s="2"/>
      <c r="J206" s="2"/>
      <c r="K206" s="107"/>
    </row>
    <row r="207" spans="1:11" x14ac:dyDescent="0.35">
      <c r="A207" s="111">
        <v>12</v>
      </c>
      <c r="B207" s="109" t="s">
        <v>3247</v>
      </c>
      <c r="C207" s="4" t="s">
        <v>3246</v>
      </c>
      <c r="D207" s="2"/>
      <c r="E207" s="2"/>
      <c r="F207" s="2"/>
      <c r="G207" s="2"/>
      <c r="H207" s="2"/>
      <c r="I207" s="2"/>
      <c r="J207" s="2"/>
      <c r="K207" s="107"/>
    </row>
    <row r="208" spans="1:11" x14ac:dyDescent="0.35">
      <c r="A208" s="111">
        <v>13</v>
      </c>
      <c r="B208" s="109" t="s">
        <v>3245</v>
      </c>
      <c r="C208" s="4" t="s">
        <v>3244</v>
      </c>
      <c r="D208" s="2"/>
      <c r="E208" s="2"/>
      <c r="F208" s="2"/>
      <c r="G208" s="2"/>
      <c r="H208" s="2"/>
      <c r="I208" s="2"/>
      <c r="J208" s="2"/>
      <c r="K208" s="107"/>
    </row>
    <row r="209" spans="1:11" x14ac:dyDescent="0.35">
      <c r="A209" s="111">
        <v>14</v>
      </c>
      <c r="B209" s="109" t="s">
        <v>3243</v>
      </c>
      <c r="C209" s="4" t="s">
        <v>3242</v>
      </c>
      <c r="D209" s="2"/>
      <c r="E209" s="2"/>
      <c r="F209" s="2"/>
      <c r="G209" s="2"/>
      <c r="H209" s="2"/>
      <c r="I209" s="2"/>
      <c r="J209" s="2"/>
      <c r="K209" s="107"/>
    </row>
    <row r="210" spans="1:11" x14ac:dyDescent="0.35">
      <c r="A210" s="111">
        <v>15</v>
      </c>
      <c r="B210" s="109" t="s">
        <v>3241</v>
      </c>
      <c r="C210" s="134" t="s">
        <v>3240</v>
      </c>
      <c r="D210" s="2"/>
      <c r="E210" s="2"/>
      <c r="F210" s="2"/>
      <c r="G210" s="2"/>
      <c r="H210" s="2"/>
      <c r="I210" s="2"/>
      <c r="J210" s="2"/>
      <c r="K210" s="107"/>
    </row>
    <row r="211" spans="1:11" x14ac:dyDescent="0.35">
      <c r="A211" s="111">
        <v>16</v>
      </c>
      <c r="B211" s="109" t="s">
        <v>3239</v>
      </c>
      <c r="C211" s="4" t="s">
        <v>3238</v>
      </c>
      <c r="D211" s="2"/>
      <c r="E211" s="2"/>
      <c r="F211" s="2"/>
      <c r="G211" s="2"/>
      <c r="H211" s="2"/>
      <c r="I211" s="2"/>
      <c r="J211" s="2"/>
      <c r="K211" s="107"/>
    </row>
    <row r="212" spans="1:11" x14ac:dyDescent="0.35">
      <c r="A212" s="111">
        <v>17</v>
      </c>
      <c r="B212" s="109" t="s">
        <v>3237</v>
      </c>
      <c r="C212" s="4" t="s">
        <v>3236</v>
      </c>
      <c r="D212" s="2"/>
      <c r="E212" s="2"/>
      <c r="F212" s="2"/>
      <c r="G212" s="2"/>
      <c r="H212" s="2"/>
      <c r="I212" s="2"/>
      <c r="J212" s="2"/>
      <c r="K212" s="107"/>
    </row>
    <row r="213" spans="1:11" x14ac:dyDescent="0.35">
      <c r="A213" s="111">
        <v>18</v>
      </c>
      <c r="B213" s="109" t="s">
        <v>3235</v>
      </c>
      <c r="C213" s="4" t="s">
        <v>3234</v>
      </c>
      <c r="D213" s="2"/>
      <c r="E213" s="2"/>
      <c r="F213" s="2"/>
      <c r="G213" s="2"/>
      <c r="H213" s="2"/>
      <c r="I213" s="2"/>
      <c r="J213" s="2"/>
      <c r="K213" s="107"/>
    </row>
    <row r="214" spans="1:11" ht="15.75" customHeight="1" x14ac:dyDescent="0.35">
      <c r="A214" s="111">
        <v>19</v>
      </c>
      <c r="B214" s="109" t="s">
        <v>3233</v>
      </c>
      <c r="C214" s="4" t="s">
        <v>3232</v>
      </c>
      <c r="D214" s="2"/>
      <c r="E214" s="2"/>
      <c r="F214" s="2"/>
      <c r="G214" s="2"/>
      <c r="H214" s="2"/>
      <c r="I214" s="2"/>
      <c r="J214" s="2"/>
      <c r="K214" s="107"/>
    </row>
    <row r="215" spans="1:11" x14ac:dyDescent="0.35">
      <c r="A215" s="111">
        <v>20</v>
      </c>
      <c r="B215" s="109" t="s">
        <v>3231</v>
      </c>
      <c r="C215" s="4" t="s">
        <v>3230</v>
      </c>
      <c r="D215" s="2"/>
      <c r="E215" s="2"/>
      <c r="F215" s="2"/>
      <c r="G215" s="2"/>
      <c r="H215" s="2"/>
      <c r="I215" s="2"/>
      <c r="J215" s="2"/>
      <c r="K215" s="107"/>
    </row>
    <row r="216" spans="1:11" ht="15.75" customHeight="1" x14ac:dyDescent="0.35">
      <c r="A216" s="111">
        <v>21</v>
      </c>
      <c r="B216" s="109" t="s">
        <v>3229</v>
      </c>
      <c r="C216" s="134" t="s">
        <v>3228</v>
      </c>
      <c r="D216" s="2"/>
      <c r="E216" s="2"/>
      <c r="F216" s="2"/>
      <c r="G216" s="2"/>
      <c r="H216" s="2"/>
      <c r="I216" s="2"/>
      <c r="J216" s="2"/>
      <c r="K216" s="107"/>
    </row>
    <row r="217" spans="1:11" x14ac:dyDescent="0.35">
      <c r="A217" s="111">
        <v>22</v>
      </c>
      <c r="B217" s="109" t="s">
        <v>3227</v>
      </c>
      <c r="C217" s="4" t="s">
        <v>3226</v>
      </c>
      <c r="D217" s="2"/>
      <c r="E217" s="2"/>
      <c r="F217" s="2"/>
      <c r="G217" s="2"/>
      <c r="H217" s="2"/>
      <c r="I217" s="2"/>
      <c r="J217" s="2"/>
      <c r="K217" s="107"/>
    </row>
    <row r="218" spans="1:11" ht="15.75" customHeight="1" x14ac:dyDescent="0.35">
      <c r="A218" s="111">
        <v>23</v>
      </c>
      <c r="B218" s="109" t="s">
        <v>3225</v>
      </c>
      <c r="C218" s="4" t="s">
        <v>3224</v>
      </c>
      <c r="D218" s="2"/>
      <c r="E218" s="2"/>
      <c r="F218" s="2"/>
      <c r="G218" s="2"/>
      <c r="H218" s="2"/>
      <c r="I218" s="2"/>
      <c r="J218" s="2"/>
      <c r="K218" s="107"/>
    </row>
    <row r="219" spans="1:11" x14ac:dyDescent="0.35">
      <c r="A219" s="111">
        <v>24</v>
      </c>
      <c r="B219" s="109" t="s">
        <v>3223</v>
      </c>
      <c r="C219" s="4" t="s">
        <v>3222</v>
      </c>
      <c r="D219" s="2"/>
      <c r="E219" s="2"/>
      <c r="F219" s="2"/>
      <c r="G219" s="2"/>
      <c r="H219" s="2"/>
      <c r="I219" s="2"/>
      <c r="J219" s="2"/>
      <c r="K219" s="107"/>
    </row>
    <row r="220" spans="1:11" x14ac:dyDescent="0.35">
      <c r="A220" s="111">
        <v>25</v>
      </c>
      <c r="B220" s="109" t="s">
        <v>3221</v>
      </c>
      <c r="C220" s="4" t="s">
        <v>3220</v>
      </c>
      <c r="D220" s="2"/>
      <c r="E220" s="2"/>
      <c r="F220" s="2"/>
      <c r="G220" s="2"/>
      <c r="H220" s="2"/>
      <c r="I220" s="2"/>
      <c r="J220" s="2"/>
      <c r="K220" s="107"/>
    </row>
    <row r="221" spans="1:11" x14ac:dyDescent="0.35">
      <c r="A221" s="111">
        <v>26</v>
      </c>
      <c r="B221" s="109" t="s">
        <v>3219</v>
      </c>
      <c r="C221" s="4" t="s">
        <v>3218</v>
      </c>
      <c r="D221" s="2"/>
      <c r="E221" s="2"/>
      <c r="F221" s="2"/>
      <c r="G221" s="2"/>
      <c r="H221" s="2"/>
      <c r="I221" s="2"/>
      <c r="J221" s="2"/>
      <c r="K221" s="107"/>
    </row>
    <row r="222" spans="1:11" x14ac:dyDescent="0.35">
      <c r="A222" s="111">
        <v>27</v>
      </c>
      <c r="B222" s="109" t="s">
        <v>3217</v>
      </c>
      <c r="C222" s="4" t="s">
        <v>3216</v>
      </c>
      <c r="D222" s="2"/>
      <c r="E222" s="2"/>
      <c r="F222" s="2"/>
      <c r="G222" s="2"/>
      <c r="H222" s="2"/>
      <c r="I222" s="2"/>
      <c r="J222" s="2"/>
      <c r="K222" s="107"/>
    </row>
    <row r="223" spans="1:11" x14ac:dyDescent="0.35">
      <c r="A223" s="111">
        <v>28</v>
      </c>
      <c r="B223" s="109" t="s">
        <v>3215</v>
      </c>
      <c r="C223" s="4" t="s">
        <v>3214</v>
      </c>
      <c r="D223" s="2"/>
      <c r="E223" s="2"/>
      <c r="F223" s="2"/>
      <c r="G223" s="2"/>
      <c r="H223" s="2"/>
      <c r="I223" s="2"/>
      <c r="J223" s="2"/>
      <c r="K223" s="107"/>
    </row>
    <row r="224" spans="1:11" x14ac:dyDescent="0.35">
      <c r="A224" s="111">
        <v>29</v>
      </c>
      <c r="B224" s="109" t="s">
        <v>3213</v>
      </c>
      <c r="C224" s="4" t="s">
        <v>3212</v>
      </c>
      <c r="D224" s="2"/>
      <c r="E224" s="2"/>
      <c r="F224" s="2"/>
      <c r="G224" s="2"/>
      <c r="H224" s="2"/>
      <c r="I224" s="2"/>
      <c r="J224" s="2"/>
      <c r="K224" s="107"/>
    </row>
    <row r="225" spans="1:11" ht="15" thickBot="1" x14ac:dyDescent="0.4">
      <c r="A225" s="126">
        <v>30</v>
      </c>
      <c r="B225" s="105" t="s">
        <v>3211</v>
      </c>
      <c r="C225" s="148" t="s">
        <v>3210</v>
      </c>
      <c r="D225" s="103"/>
      <c r="E225" s="103"/>
      <c r="F225" s="103"/>
      <c r="G225" s="103"/>
      <c r="H225" s="103"/>
      <c r="I225" s="103"/>
      <c r="J225" s="103"/>
      <c r="K225" s="102"/>
    </row>
    <row r="227" spans="1:11" x14ac:dyDescent="0.35">
      <c r="D227" s="360" t="s">
        <v>299</v>
      </c>
      <c r="E227" s="360"/>
      <c r="F227" s="360"/>
      <c r="G227" s="360"/>
      <c r="H227" s="360"/>
      <c r="I227" s="360"/>
      <c r="J227" s="360"/>
      <c r="K227" s="360"/>
    </row>
    <row r="228" spans="1:11" x14ac:dyDescent="0.35">
      <c r="D228" s="360" t="s">
        <v>298</v>
      </c>
      <c r="E228" s="360"/>
      <c r="F228" s="360"/>
      <c r="G228" s="360"/>
      <c r="H228" s="360"/>
      <c r="I228" s="360"/>
      <c r="J228" s="360"/>
      <c r="K228" s="360"/>
    </row>
    <row r="232" spans="1:11" x14ac:dyDescent="0.35">
      <c r="D232" s="360" t="s">
        <v>297</v>
      </c>
      <c r="E232" s="360"/>
      <c r="F232" s="360"/>
      <c r="G232" s="360"/>
      <c r="H232" s="360"/>
      <c r="I232" s="360"/>
      <c r="J232" s="360"/>
      <c r="K232" s="360"/>
    </row>
    <row r="244" spans="1:11" x14ac:dyDescent="0.35">
      <c r="A244" s="352" t="s">
        <v>379</v>
      </c>
      <c r="B244" s="352"/>
      <c r="C244" s="352"/>
      <c r="D244" s="352"/>
      <c r="E244" s="352"/>
      <c r="F244" s="352"/>
      <c r="G244" s="352"/>
      <c r="H244" s="352"/>
      <c r="I244" s="352"/>
      <c r="J244" s="352"/>
      <c r="K244" s="352"/>
    </row>
    <row r="245" spans="1:11" x14ac:dyDescent="0.35">
      <c r="A245" s="352" t="s">
        <v>378</v>
      </c>
      <c r="B245" s="352"/>
      <c r="C245" s="352"/>
      <c r="D245" s="352"/>
      <c r="E245" s="352"/>
      <c r="F245" s="352"/>
      <c r="G245" s="352"/>
      <c r="H245" s="352"/>
      <c r="I245" s="352"/>
      <c r="J245" s="352"/>
      <c r="K245" s="352"/>
    </row>
    <row r="246" spans="1:11" x14ac:dyDescent="0.35">
      <c r="A246" s="352" t="s">
        <v>377</v>
      </c>
      <c r="B246" s="352"/>
      <c r="C246" s="352"/>
      <c r="D246" s="352"/>
      <c r="E246" s="352"/>
      <c r="F246" s="352"/>
      <c r="G246" s="352"/>
      <c r="H246" s="352"/>
      <c r="I246" s="352"/>
      <c r="J246" s="352"/>
      <c r="K246" s="352"/>
    </row>
    <row r="247" spans="1:11" x14ac:dyDescent="0.35">
      <c r="A247" s="119"/>
      <c r="B247" s="119"/>
      <c r="C247" s="119"/>
      <c r="D247" s="119"/>
      <c r="E247" s="119"/>
      <c r="F247" s="119"/>
      <c r="G247" s="119"/>
      <c r="H247" s="119"/>
      <c r="I247" s="119"/>
      <c r="J247" s="119"/>
      <c r="K247" s="119"/>
    </row>
    <row r="248" spans="1:11" x14ac:dyDescent="0.35">
      <c r="A248" s="352" t="s">
        <v>3209</v>
      </c>
      <c r="B248" s="352"/>
      <c r="C248" s="352"/>
      <c r="D248" s="352"/>
      <c r="E248" s="352"/>
      <c r="F248" s="352"/>
      <c r="G248" s="352"/>
      <c r="H248" s="352"/>
      <c r="I248" s="352"/>
      <c r="J248" s="352"/>
      <c r="K248" s="352"/>
    </row>
    <row r="250" spans="1:11" x14ac:dyDescent="0.35">
      <c r="A250" t="s">
        <v>375</v>
      </c>
    </row>
    <row r="252" spans="1:11" x14ac:dyDescent="0.35">
      <c r="A252" t="s">
        <v>374</v>
      </c>
    </row>
    <row r="253" spans="1:11" x14ac:dyDescent="0.35">
      <c r="A253" t="s">
        <v>373</v>
      </c>
    </row>
    <row r="254" spans="1:11" ht="15" thickBot="1" x14ac:dyDescent="0.4"/>
    <row r="255" spans="1:11" x14ac:dyDescent="0.35">
      <c r="A255" s="353" t="s">
        <v>372</v>
      </c>
      <c r="B255" s="357"/>
      <c r="C255" s="361" t="s">
        <v>371</v>
      </c>
      <c r="D255" s="357" t="s">
        <v>370</v>
      </c>
      <c r="E255" s="357"/>
      <c r="F255" s="357"/>
      <c r="G255" s="357"/>
      <c r="H255" s="357"/>
      <c r="I255" s="357"/>
      <c r="J255" s="361" t="s">
        <v>369</v>
      </c>
      <c r="K255" s="363" t="s">
        <v>368</v>
      </c>
    </row>
    <row r="256" spans="1:11" ht="15" thickBot="1" x14ac:dyDescent="0.4">
      <c r="A256" s="118" t="s">
        <v>367</v>
      </c>
      <c r="B256" s="117" t="s">
        <v>366</v>
      </c>
      <c r="C256" s="362"/>
      <c r="D256" s="117">
        <v>1</v>
      </c>
      <c r="E256" s="117">
        <v>2</v>
      </c>
      <c r="F256" s="117">
        <v>3</v>
      </c>
      <c r="G256" s="117">
        <v>4</v>
      </c>
      <c r="H256" s="117">
        <v>5</v>
      </c>
      <c r="I256" s="117">
        <v>6</v>
      </c>
      <c r="J256" s="362"/>
      <c r="K256" s="364"/>
    </row>
    <row r="257" spans="1:11" x14ac:dyDescent="0.35">
      <c r="A257" s="116">
        <v>1</v>
      </c>
      <c r="B257" s="115" t="s">
        <v>3208</v>
      </c>
      <c r="C257" s="149" t="s">
        <v>3207</v>
      </c>
      <c r="D257" s="113"/>
      <c r="E257" s="113"/>
      <c r="F257" s="113"/>
      <c r="G257" s="113"/>
      <c r="H257" s="113"/>
      <c r="I257" s="113"/>
      <c r="J257" s="113"/>
      <c r="K257" s="112"/>
    </row>
    <row r="258" spans="1:11" x14ac:dyDescent="0.35">
      <c r="A258" s="111">
        <v>2</v>
      </c>
      <c r="B258" s="109" t="s">
        <v>3206</v>
      </c>
      <c r="C258" s="4" t="s">
        <v>3205</v>
      </c>
      <c r="D258" s="2"/>
      <c r="E258" s="2"/>
      <c r="F258" s="2"/>
      <c r="G258" s="2"/>
      <c r="H258" s="2"/>
      <c r="I258" s="2"/>
      <c r="J258" s="2"/>
      <c r="K258" s="107"/>
    </row>
    <row r="259" spans="1:11" x14ac:dyDescent="0.35">
      <c r="A259" s="111">
        <v>3</v>
      </c>
      <c r="B259" s="109" t="s">
        <v>3204</v>
      </c>
      <c r="C259" s="4" t="s">
        <v>3203</v>
      </c>
      <c r="D259" s="2"/>
      <c r="E259" s="2"/>
      <c r="F259" s="2"/>
      <c r="G259" s="2"/>
      <c r="H259" s="2"/>
      <c r="I259" s="2"/>
      <c r="J259" s="2"/>
      <c r="K259" s="107"/>
    </row>
    <row r="260" spans="1:11" x14ac:dyDescent="0.35">
      <c r="A260" s="111">
        <v>4</v>
      </c>
      <c r="B260" s="109" t="s">
        <v>3202</v>
      </c>
      <c r="C260" s="4" t="s">
        <v>3201</v>
      </c>
      <c r="D260" s="2"/>
      <c r="E260" s="2"/>
      <c r="F260" s="2"/>
      <c r="G260" s="2"/>
      <c r="H260" s="2"/>
      <c r="I260" s="2"/>
      <c r="J260" s="2"/>
      <c r="K260" s="107"/>
    </row>
    <row r="261" spans="1:11" x14ac:dyDescent="0.35">
      <c r="A261" s="111">
        <v>5</v>
      </c>
      <c r="B261" s="109" t="s">
        <v>3200</v>
      </c>
      <c r="C261" s="4" t="s">
        <v>3199</v>
      </c>
      <c r="D261" s="2"/>
      <c r="E261" s="2"/>
      <c r="F261" s="2"/>
      <c r="G261" s="2"/>
      <c r="H261" s="2"/>
      <c r="I261" s="2"/>
      <c r="J261" s="2"/>
      <c r="K261" s="107"/>
    </row>
    <row r="262" spans="1:11" x14ac:dyDescent="0.35">
      <c r="A262" s="111">
        <v>6</v>
      </c>
      <c r="B262" s="109" t="s">
        <v>3198</v>
      </c>
      <c r="C262" s="4" t="s">
        <v>3197</v>
      </c>
      <c r="D262" s="2"/>
      <c r="E262" s="2"/>
      <c r="F262" s="2"/>
      <c r="G262" s="2"/>
      <c r="H262" s="2"/>
      <c r="I262" s="2"/>
      <c r="J262" s="2"/>
      <c r="K262" s="107"/>
    </row>
    <row r="263" spans="1:11" x14ac:dyDescent="0.35">
      <c r="A263" s="111">
        <v>7</v>
      </c>
      <c r="B263" s="109" t="s">
        <v>3196</v>
      </c>
      <c r="C263" s="4" t="s">
        <v>3195</v>
      </c>
      <c r="D263" s="2"/>
      <c r="E263" s="2"/>
      <c r="F263" s="2"/>
      <c r="G263" s="2"/>
      <c r="H263" s="2"/>
      <c r="I263" s="2"/>
      <c r="J263" s="2"/>
      <c r="K263" s="107"/>
    </row>
    <row r="264" spans="1:11" x14ac:dyDescent="0.35">
      <c r="A264" s="111">
        <v>8</v>
      </c>
      <c r="B264" s="109" t="s">
        <v>3194</v>
      </c>
      <c r="C264" s="134" t="s">
        <v>3193</v>
      </c>
      <c r="D264" s="2"/>
      <c r="E264" s="2"/>
      <c r="F264" s="2"/>
      <c r="G264" s="2"/>
      <c r="H264" s="2"/>
      <c r="I264" s="2"/>
      <c r="J264" s="2"/>
      <c r="K264" s="107"/>
    </row>
    <row r="265" spans="1:11" x14ac:dyDescent="0.35">
      <c r="A265" s="111">
        <v>9</v>
      </c>
      <c r="B265" s="109" t="s">
        <v>3192</v>
      </c>
      <c r="C265" s="4" t="s">
        <v>3191</v>
      </c>
      <c r="D265" s="2"/>
      <c r="E265" s="2"/>
      <c r="F265" s="2"/>
      <c r="G265" s="2"/>
      <c r="H265" s="2"/>
      <c r="I265" s="2"/>
      <c r="J265" s="2"/>
      <c r="K265" s="107"/>
    </row>
    <row r="266" spans="1:11" x14ac:dyDescent="0.35">
      <c r="A266" s="111">
        <v>10</v>
      </c>
      <c r="B266" s="109" t="s">
        <v>3190</v>
      </c>
      <c r="C266" s="4" t="s">
        <v>3189</v>
      </c>
      <c r="D266" s="2"/>
      <c r="E266" s="2"/>
      <c r="F266" s="2"/>
      <c r="G266" s="2"/>
      <c r="H266" s="2"/>
      <c r="I266" s="2"/>
      <c r="J266" s="2"/>
      <c r="K266" s="107"/>
    </row>
    <row r="267" spans="1:11" x14ac:dyDescent="0.35">
      <c r="A267" s="111">
        <v>11</v>
      </c>
      <c r="B267" s="109" t="s">
        <v>3188</v>
      </c>
      <c r="C267" s="4" t="s">
        <v>3187</v>
      </c>
      <c r="D267" s="2"/>
      <c r="E267" s="2"/>
      <c r="F267" s="2"/>
      <c r="G267" s="2"/>
      <c r="H267" s="2"/>
      <c r="I267" s="2"/>
      <c r="J267" s="2"/>
      <c r="K267" s="107"/>
    </row>
    <row r="268" spans="1:11" x14ac:dyDescent="0.35">
      <c r="A268" s="111">
        <v>12</v>
      </c>
      <c r="B268" s="109" t="s">
        <v>3186</v>
      </c>
      <c r="C268" s="4" t="s">
        <v>3185</v>
      </c>
      <c r="D268" s="2"/>
      <c r="E268" s="2"/>
      <c r="F268" s="2"/>
      <c r="G268" s="2"/>
      <c r="H268" s="2"/>
      <c r="I268" s="2"/>
      <c r="J268" s="2"/>
      <c r="K268" s="107"/>
    </row>
    <row r="269" spans="1:11" x14ac:dyDescent="0.35">
      <c r="A269" s="111">
        <v>13</v>
      </c>
      <c r="B269" s="109" t="s">
        <v>3184</v>
      </c>
      <c r="C269" s="108" t="s">
        <v>3183</v>
      </c>
      <c r="D269" s="2"/>
      <c r="E269" s="2"/>
      <c r="F269" s="2"/>
      <c r="G269" s="2"/>
      <c r="H269" s="2"/>
      <c r="I269" s="2"/>
      <c r="J269" s="2"/>
      <c r="K269" s="107"/>
    </row>
    <row r="270" spans="1:11" x14ac:dyDescent="0.35">
      <c r="A270" s="111">
        <v>14</v>
      </c>
      <c r="B270" s="109" t="s">
        <v>3182</v>
      </c>
      <c r="C270" s="4" t="s">
        <v>3181</v>
      </c>
      <c r="D270" s="2"/>
      <c r="E270" s="2"/>
      <c r="F270" s="2"/>
      <c r="G270" s="2"/>
      <c r="H270" s="2"/>
      <c r="I270" s="2"/>
      <c r="J270" s="2"/>
      <c r="K270" s="107"/>
    </row>
    <row r="271" spans="1:11" x14ac:dyDescent="0.35">
      <c r="A271" s="111">
        <v>15</v>
      </c>
      <c r="B271" s="109" t="s">
        <v>3180</v>
      </c>
      <c r="C271" s="4" t="s">
        <v>3179</v>
      </c>
      <c r="D271" s="2"/>
      <c r="E271" s="2"/>
      <c r="F271" s="2"/>
      <c r="G271" s="2"/>
      <c r="H271" s="2"/>
      <c r="I271" s="2"/>
      <c r="J271" s="2"/>
      <c r="K271" s="107"/>
    </row>
    <row r="272" spans="1:11" x14ac:dyDescent="0.35">
      <c r="A272" s="111">
        <v>16</v>
      </c>
      <c r="B272" s="109" t="s">
        <v>3178</v>
      </c>
      <c r="C272" s="172" t="s">
        <v>3177</v>
      </c>
      <c r="D272" s="2"/>
      <c r="E272" s="2"/>
      <c r="F272" s="2"/>
      <c r="G272" s="2"/>
      <c r="H272" s="2"/>
      <c r="I272" s="2"/>
      <c r="J272" s="2"/>
      <c r="K272" s="107"/>
    </row>
    <row r="273" spans="1:11" x14ac:dyDescent="0.35">
      <c r="A273" s="111">
        <v>17</v>
      </c>
      <c r="B273" s="109" t="s">
        <v>3176</v>
      </c>
      <c r="C273" s="4" t="s">
        <v>3175</v>
      </c>
      <c r="D273" s="2"/>
      <c r="E273" s="2"/>
      <c r="F273" s="2"/>
      <c r="G273" s="2"/>
      <c r="H273" s="2"/>
      <c r="I273" s="2"/>
      <c r="J273" s="2"/>
      <c r="K273" s="107"/>
    </row>
    <row r="274" spans="1:11" x14ac:dyDescent="0.35">
      <c r="A274" s="111">
        <v>18</v>
      </c>
      <c r="B274" s="109" t="s">
        <v>3174</v>
      </c>
      <c r="C274" s="4" t="s">
        <v>3173</v>
      </c>
      <c r="D274" s="2"/>
      <c r="E274" s="2"/>
      <c r="F274" s="2"/>
      <c r="G274" s="2"/>
      <c r="H274" s="2"/>
      <c r="I274" s="2"/>
      <c r="J274" s="2"/>
      <c r="K274" s="107"/>
    </row>
    <row r="275" spans="1:11" x14ac:dyDescent="0.35">
      <c r="A275" s="111">
        <v>19</v>
      </c>
      <c r="B275" s="109" t="s">
        <v>3172</v>
      </c>
      <c r="C275" s="4" t="s">
        <v>3171</v>
      </c>
      <c r="D275" s="2"/>
      <c r="E275" s="2"/>
      <c r="F275" s="2"/>
      <c r="G275" s="2"/>
      <c r="H275" s="2"/>
      <c r="I275" s="2"/>
      <c r="J275" s="2"/>
      <c r="K275" s="107"/>
    </row>
    <row r="276" spans="1:11" x14ac:dyDescent="0.35">
      <c r="A276" s="111">
        <v>20</v>
      </c>
      <c r="B276" s="109" t="s">
        <v>3170</v>
      </c>
      <c r="C276" s="4" t="s">
        <v>3169</v>
      </c>
      <c r="D276" s="2"/>
      <c r="E276" s="2"/>
      <c r="F276" s="2"/>
      <c r="G276" s="2"/>
      <c r="H276" s="2"/>
      <c r="I276" s="2"/>
      <c r="J276" s="2"/>
      <c r="K276" s="107"/>
    </row>
    <row r="277" spans="1:11" x14ac:dyDescent="0.35">
      <c r="A277" s="111">
        <v>21</v>
      </c>
      <c r="B277" s="109" t="s">
        <v>3168</v>
      </c>
      <c r="C277" s="134" t="s">
        <v>3167</v>
      </c>
      <c r="D277" s="2"/>
      <c r="E277" s="2"/>
      <c r="F277" s="2"/>
      <c r="G277" s="2"/>
      <c r="H277" s="2"/>
      <c r="I277" s="2"/>
      <c r="J277" s="2"/>
      <c r="K277" s="107"/>
    </row>
    <row r="278" spans="1:11" x14ac:dyDescent="0.35">
      <c r="A278" s="111">
        <v>22</v>
      </c>
      <c r="B278" s="109" t="s">
        <v>3166</v>
      </c>
      <c r="C278" s="4" t="s">
        <v>3165</v>
      </c>
      <c r="D278" s="2"/>
      <c r="E278" s="2"/>
      <c r="F278" s="2"/>
      <c r="G278" s="2"/>
      <c r="H278" s="2"/>
      <c r="I278" s="2"/>
      <c r="J278" s="2"/>
      <c r="K278" s="107"/>
    </row>
    <row r="279" spans="1:11" x14ac:dyDescent="0.35">
      <c r="A279" s="111">
        <v>23</v>
      </c>
      <c r="B279" s="109" t="s">
        <v>3164</v>
      </c>
      <c r="C279" s="4" t="s">
        <v>3163</v>
      </c>
      <c r="D279" s="2"/>
      <c r="E279" s="2"/>
      <c r="F279" s="2"/>
      <c r="G279" s="2"/>
      <c r="H279" s="2"/>
      <c r="I279" s="2"/>
      <c r="J279" s="2"/>
      <c r="K279" s="107"/>
    </row>
    <row r="280" spans="1:11" ht="15.75" customHeight="1" x14ac:dyDescent="0.35">
      <c r="A280" s="111">
        <v>24</v>
      </c>
      <c r="B280" s="109" t="s">
        <v>3162</v>
      </c>
      <c r="C280" s="4" t="s">
        <v>3161</v>
      </c>
      <c r="D280" s="2"/>
      <c r="E280" s="2"/>
      <c r="F280" s="2"/>
      <c r="G280" s="2"/>
      <c r="H280" s="2"/>
      <c r="I280" s="2"/>
      <c r="J280" s="2"/>
      <c r="K280" s="107"/>
    </row>
    <row r="281" spans="1:11" x14ac:dyDescent="0.35">
      <c r="A281" s="111">
        <v>25</v>
      </c>
      <c r="B281" s="109" t="s">
        <v>3160</v>
      </c>
      <c r="C281" s="4" t="s">
        <v>3159</v>
      </c>
      <c r="D281" s="2"/>
      <c r="E281" s="2"/>
      <c r="F281" s="2"/>
      <c r="G281" s="2"/>
      <c r="H281" s="2"/>
      <c r="I281" s="2"/>
      <c r="J281" s="2"/>
      <c r="K281" s="107"/>
    </row>
    <row r="282" spans="1:11" x14ac:dyDescent="0.35">
      <c r="A282" s="111">
        <v>26</v>
      </c>
      <c r="B282" s="109" t="s">
        <v>3158</v>
      </c>
      <c r="C282" s="4" t="s">
        <v>3157</v>
      </c>
      <c r="D282" s="2"/>
      <c r="E282" s="2"/>
      <c r="F282" s="2"/>
      <c r="G282" s="2"/>
      <c r="H282" s="2"/>
      <c r="I282" s="2"/>
      <c r="J282" s="2"/>
      <c r="K282" s="107"/>
    </row>
    <row r="283" spans="1:11" x14ac:dyDescent="0.35">
      <c r="A283" s="111">
        <v>27</v>
      </c>
      <c r="B283" s="109" t="s">
        <v>3156</v>
      </c>
      <c r="C283" s="4" t="s">
        <v>3155</v>
      </c>
      <c r="D283" s="2"/>
      <c r="E283" s="2"/>
      <c r="F283" s="2"/>
      <c r="G283" s="2"/>
      <c r="H283" s="2"/>
      <c r="I283" s="2"/>
      <c r="J283" s="2"/>
      <c r="K283" s="107"/>
    </row>
    <row r="284" spans="1:11" x14ac:dyDescent="0.35">
      <c r="A284" s="111">
        <v>28</v>
      </c>
      <c r="B284" s="109" t="s">
        <v>3154</v>
      </c>
      <c r="C284" s="4" t="s">
        <v>3153</v>
      </c>
      <c r="D284" s="2"/>
      <c r="E284" s="2"/>
      <c r="F284" s="2"/>
      <c r="G284" s="2"/>
      <c r="H284" s="2"/>
      <c r="I284" s="2"/>
      <c r="J284" s="2"/>
      <c r="K284" s="107"/>
    </row>
    <row r="285" spans="1:11" x14ac:dyDescent="0.35">
      <c r="A285" s="111">
        <v>29</v>
      </c>
      <c r="B285" s="109" t="s">
        <v>3152</v>
      </c>
      <c r="C285" s="4" t="s">
        <v>3151</v>
      </c>
      <c r="D285" s="2"/>
      <c r="E285" s="2"/>
      <c r="F285" s="2"/>
      <c r="G285" s="2"/>
      <c r="H285" s="2"/>
      <c r="I285" s="2"/>
      <c r="J285" s="2"/>
      <c r="K285" s="107"/>
    </row>
    <row r="286" spans="1:11" x14ac:dyDescent="0.35">
      <c r="A286" s="111">
        <v>30</v>
      </c>
      <c r="B286" s="109" t="s">
        <v>3150</v>
      </c>
      <c r="C286" s="4" t="s">
        <v>3149</v>
      </c>
      <c r="D286" s="2"/>
      <c r="E286" s="2"/>
      <c r="F286" s="2"/>
      <c r="G286" s="2"/>
      <c r="H286" s="2"/>
      <c r="I286" s="2"/>
      <c r="J286" s="2"/>
      <c r="K286" s="107"/>
    </row>
    <row r="287" spans="1:11" x14ac:dyDescent="0.35">
      <c r="A287" s="111">
        <v>31</v>
      </c>
      <c r="B287" s="109" t="s">
        <v>3148</v>
      </c>
      <c r="C287" s="4" t="s">
        <v>3147</v>
      </c>
      <c r="D287" s="2"/>
      <c r="E287" s="2"/>
      <c r="F287" s="2"/>
      <c r="G287" s="2"/>
      <c r="H287" s="2"/>
      <c r="I287" s="2"/>
      <c r="J287" s="2"/>
      <c r="K287" s="107"/>
    </row>
    <row r="288" spans="1:11" x14ac:dyDescent="0.35">
      <c r="A288" s="111">
        <v>32</v>
      </c>
      <c r="B288" s="109" t="s">
        <v>3146</v>
      </c>
      <c r="C288" s="134" t="s">
        <v>3145</v>
      </c>
      <c r="D288" s="2"/>
      <c r="E288" s="2"/>
      <c r="F288" s="2"/>
      <c r="G288" s="2"/>
      <c r="H288" s="2"/>
      <c r="I288" s="2"/>
      <c r="J288" s="2"/>
      <c r="K288" s="107"/>
    </row>
    <row r="289" spans="1:11" x14ac:dyDescent="0.35">
      <c r="A289" s="110">
        <v>33</v>
      </c>
      <c r="B289" s="109" t="s">
        <v>3144</v>
      </c>
      <c r="C289" s="4" t="s">
        <v>3143</v>
      </c>
      <c r="D289" s="2"/>
      <c r="E289" s="2"/>
      <c r="F289" s="2"/>
      <c r="G289" s="2"/>
      <c r="H289" s="2"/>
      <c r="I289" s="2"/>
      <c r="J289" s="2"/>
      <c r="K289" s="107"/>
    </row>
    <row r="290" spans="1:11" x14ac:dyDescent="0.35">
      <c r="A290" s="110">
        <v>34</v>
      </c>
      <c r="B290" s="109" t="s">
        <v>3142</v>
      </c>
      <c r="C290" s="4" t="s">
        <v>3141</v>
      </c>
      <c r="D290" s="2"/>
      <c r="E290" s="2"/>
      <c r="F290" s="2"/>
      <c r="G290" s="2"/>
      <c r="H290" s="2"/>
      <c r="I290" s="2"/>
      <c r="J290" s="2"/>
      <c r="K290" s="107"/>
    </row>
    <row r="291" spans="1:11" x14ac:dyDescent="0.35">
      <c r="A291" s="110">
        <v>35</v>
      </c>
      <c r="B291" s="109" t="s">
        <v>3140</v>
      </c>
      <c r="C291" s="4" t="s">
        <v>3139</v>
      </c>
      <c r="D291" s="2"/>
      <c r="E291" s="2"/>
      <c r="F291" s="2"/>
      <c r="G291" s="2"/>
      <c r="H291" s="2"/>
      <c r="I291" s="2"/>
      <c r="J291" s="2"/>
      <c r="K291" s="107"/>
    </row>
    <row r="292" spans="1:11" ht="15" thickBot="1" x14ac:dyDescent="0.4">
      <c r="A292" s="106">
        <v>36</v>
      </c>
      <c r="B292" s="105" t="s">
        <v>3138</v>
      </c>
      <c r="C292" s="133" t="s">
        <v>3137</v>
      </c>
      <c r="D292" s="103"/>
      <c r="E292" s="103"/>
      <c r="F292" s="103"/>
      <c r="G292" s="103"/>
      <c r="H292" s="103"/>
      <c r="I292" s="103"/>
      <c r="J292" s="103"/>
      <c r="K292" s="102"/>
    </row>
    <row r="294" spans="1:11" x14ac:dyDescent="0.35">
      <c r="D294" s="360" t="s">
        <v>299</v>
      </c>
      <c r="E294" s="360"/>
      <c r="F294" s="360"/>
      <c r="G294" s="360"/>
      <c r="H294" s="360"/>
      <c r="I294" s="360"/>
      <c r="J294" s="360"/>
      <c r="K294" s="360"/>
    </row>
    <row r="295" spans="1:11" x14ac:dyDescent="0.35">
      <c r="D295" s="360" t="s">
        <v>298</v>
      </c>
      <c r="E295" s="360"/>
      <c r="F295" s="360"/>
      <c r="G295" s="360"/>
      <c r="H295" s="360"/>
      <c r="I295" s="360"/>
      <c r="J295" s="360"/>
      <c r="K295" s="360"/>
    </row>
    <row r="299" spans="1:11" x14ac:dyDescent="0.35">
      <c r="C299" s="366" t="s">
        <v>297</v>
      </c>
      <c r="D299" s="366"/>
      <c r="E299" s="366"/>
      <c r="F299" s="366"/>
      <c r="G299" s="366"/>
      <c r="H299" s="366"/>
      <c r="I299" s="366"/>
      <c r="J299" s="366"/>
      <c r="K299" s="366"/>
    </row>
    <row r="305" spans="1:11" x14ac:dyDescent="0.35">
      <c r="A305" s="352" t="s">
        <v>379</v>
      </c>
      <c r="B305" s="352"/>
      <c r="C305" s="352"/>
      <c r="D305" s="352"/>
      <c r="E305" s="352"/>
      <c r="F305" s="352"/>
      <c r="G305" s="352"/>
      <c r="H305" s="352"/>
      <c r="I305" s="352"/>
      <c r="J305" s="352"/>
      <c r="K305" s="352"/>
    </row>
    <row r="306" spans="1:11" x14ac:dyDescent="0.35">
      <c r="A306" s="352" t="s">
        <v>378</v>
      </c>
      <c r="B306" s="352"/>
      <c r="C306" s="352"/>
      <c r="D306" s="352"/>
      <c r="E306" s="352"/>
      <c r="F306" s="352"/>
      <c r="G306" s="352"/>
      <c r="H306" s="352"/>
      <c r="I306" s="352"/>
      <c r="J306" s="352"/>
      <c r="K306" s="352"/>
    </row>
    <row r="307" spans="1:11" x14ac:dyDescent="0.35">
      <c r="A307" s="352" t="s">
        <v>377</v>
      </c>
      <c r="B307" s="352"/>
      <c r="C307" s="352"/>
      <c r="D307" s="352"/>
      <c r="E307" s="352"/>
      <c r="F307" s="352"/>
      <c r="G307" s="352"/>
      <c r="H307" s="352"/>
      <c r="I307" s="352"/>
      <c r="J307" s="352"/>
      <c r="K307" s="352"/>
    </row>
    <row r="308" spans="1:11" x14ac:dyDescent="0.35">
      <c r="A308" s="119"/>
      <c r="B308" s="119"/>
      <c r="C308" s="119"/>
      <c r="D308" s="119"/>
      <c r="E308" s="119"/>
      <c r="F308" s="119"/>
      <c r="G308" s="119"/>
      <c r="H308" s="119"/>
      <c r="I308" s="119"/>
      <c r="J308" s="119"/>
      <c r="K308" s="119"/>
    </row>
    <row r="309" spans="1:11" x14ac:dyDescent="0.35">
      <c r="A309" s="352" t="s">
        <v>3136</v>
      </c>
      <c r="B309" s="352"/>
      <c r="C309" s="352"/>
      <c r="D309" s="352"/>
      <c r="E309" s="352"/>
      <c r="F309" s="352"/>
      <c r="G309" s="352"/>
      <c r="H309" s="352"/>
      <c r="I309" s="352"/>
      <c r="J309" s="352"/>
      <c r="K309" s="352"/>
    </row>
    <row r="311" spans="1:11" x14ac:dyDescent="0.35">
      <c r="A311" t="s">
        <v>375</v>
      </c>
    </row>
    <row r="313" spans="1:11" x14ac:dyDescent="0.35">
      <c r="A313" t="s">
        <v>374</v>
      </c>
    </row>
    <row r="314" spans="1:11" x14ac:dyDescent="0.35">
      <c r="A314" t="s">
        <v>373</v>
      </c>
    </row>
    <row r="315" spans="1:11" ht="15" thickBot="1" x14ac:dyDescent="0.4"/>
    <row r="316" spans="1:11" x14ac:dyDescent="0.35">
      <c r="A316" s="353" t="s">
        <v>372</v>
      </c>
      <c r="B316" s="357"/>
      <c r="C316" s="361" t="s">
        <v>371</v>
      </c>
      <c r="D316" s="357" t="s">
        <v>370</v>
      </c>
      <c r="E316" s="357"/>
      <c r="F316" s="357"/>
      <c r="G316" s="357"/>
      <c r="H316" s="357"/>
      <c r="I316" s="357"/>
      <c r="J316" s="361" t="s">
        <v>369</v>
      </c>
      <c r="K316" s="363" t="s">
        <v>368</v>
      </c>
    </row>
    <row r="317" spans="1:11" ht="15" thickBot="1" x14ac:dyDescent="0.4">
      <c r="A317" s="118" t="s">
        <v>367</v>
      </c>
      <c r="B317" s="117" t="s">
        <v>366</v>
      </c>
      <c r="C317" s="362"/>
      <c r="D317" s="117">
        <v>1</v>
      </c>
      <c r="E317" s="117">
        <v>2</v>
      </c>
      <c r="F317" s="117">
        <v>3</v>
      </c>
      <c r="G317" s="117">
        <v>4</v>
      </c>
      <c r="H317" s="117">
        <v>5</v>
      </c>
      <c r="I317" s="117">
        <v>6</v>
      </c>
      <c r="J317" s="362"/>
      <c r="K317" s="364"/>
    </row>
    <row r="318" spans="1:11" x14ac:dyDescent="0.35">
      <c r="A318" s="116">
        <v>1</v>
      </c>
      <c r="B318" s="115" t="s">
        <v>3135</v>
      </c>
      <c r="C318" s="135" t="s">
        <v>3134</v>
      </c>
      <c r="D318" s="113"/>
      <c r="E318" s="113"/>
      <c r="F318" s="113"/>
      <c r="G318" s="113"/>
      <c r="H318" s="113"/>
      <c r="I318" s="113"/>
      <c r="J318" s="113"/>
      <c r="K318" s="112"/>
    </row>
    <row r="319" spans="1:11" x14ac:dyDescent="0.35">
      <c r="A319" s="111">
        <v>2</v>
      </c>
      <c r="B319" s="109" t="s">
        <v>3133</v>
      </c>
      <c r="C319" s="4" t="s">
        <v>3132</v>
      </c>
      <c r="D319" s="2"/>
      <c r="E319" s="2"/>
      <c r="F319" s="2"/>
      <c r="G319" s="2"/>
      <c r="H319" s="2"/>
      <c r="I319" s="2"/>
      <c r="J319" s="2"/>
      <c r="K319" s="107"/>
    </row>
    <row r="320" spans="1:11" x14ac:dyDescent="0.35">
      <c r="A320" s="111">
        <v>3</v>
      </c>
      <c r="B320" s="109" t="s">
        <v>3131</v>
      </c>
      <c r="C320" s="4" t="s">
        <v>3130</v>
      </c>
      <c r="D320" s="2"/>
      <c r="E320" s="2"/>
      <c r="F320" s="2"/>
      <c r="G320" s="2"/>
      <c r="H320" s="2"/>
      <c r="I320" s="2"/>
      <c r="J320" s="2"/>
      <c r="K320" s="107"/>
    </row>
    <row r="321" spans="1:11" x14ac:dyDescent="0.35">
      <c r="A321" s="111">
        <v>4</v>
      </c>
      <c r="B321" s="109" t="s">
        <v>3129</v>
      </c>
      <c r="C321" s="4" t="s">
        <v>3128</v>
      </c>
      <c r="D321" s="2"/>
      <c r="E321" s="2"/>
      <c r="F321" s="2"/>
      <c r="G321" s="2"/>
      <c r="H321" s="2"/>
      <c r="I321" s="2"/>
      <c r="J321" s="2"/>
      <c r="K321" s="107"/>
    </row>
    <row r="322" spans="1:11" ht="15.75" customHeight="1" x14ac:dyDescent="0.35">
      <c r="A322" s="111">
        <v>5</v>
      </c>
      <c r="B322" s="109" t="s">
        <v>3127</v>
      </c>
      <c r="C322" s="134" t="s">
        <v>3126</v>
      </c>
      <c r="D322" s="2"/>
      <c r="E322" s="2"/>
      <c r="F322" s="2"/>
      <c r="G322" s="2"/>
      <c r="H322" s="2"/>
      <c r="I322" s="2"/>
      <c r="J322" s="2"/>
      <c r="K322" s="107"/>
    </row>
    <row r="323" spans="1:11" x14ac:dyDescent="0.35">
      <c r="A323" s="111">
        <v>6</v>
      </c>
      <c r="B323" s="109" t="s">
        <v>3125</v>
      </c>
      <c r="C323" s="4" t="s">
        <v>3124</v>
      </c>
      <c r="D323" s="2"/>
      <c r="E323" s="2"/>
      <c r="F323" s="2"/>
      <c r="G323" s="2"/>
      <c r="H323" s="2"/>
      <c r="I323" s="2"/>
      <c r="J323" s="2"/>
      <c r="K323" s="107"/>
    </row>
    <row r="324" spans="1:11" x14ac:dyDescent="0.35">
      <c r="A324" s="111">
        <v>7</v>
      </c>
      <c r="B324" s="109" t="s">
        <v>3123</v>
      </c>
      <c r="C324" s="4" t="s">
        <v>3122</v>
      </c>
      <c r="D324" s="2"/>
      <c r="E324" s="2"/>
      <c r="F324" s="2"/>
      <c r="G324" s="2"/>
      <c r="H324" s="2"/>
      <c r="I324" s="2"/>
      <c r="J324" s="2"/>
      <c r="K324" s="107"/>
    </row>
    <row r="325" spans="1:11" x14ac:dyDescent="0.35">
      <c r="A325" s="111">
        <v>8</v>
      </c>
      <c r="B325" s="109" t="s">
        <v>3121</v>
      </c>
      <c r="C325" s="4" t="s">
        <v>3120</v>
      </c>
      <c r="D325" s="2"/>
      <c r="E325" s="2"/>
      <c r="F325" s="2"/>
      <c r="G325" s="2"/>
      <c r="H325" s="2"/>
      <c r="I325" s="2"/>
      <c r="J325" s="2"/>
      <c r="K325" s="107"/>
    </row>
    <row r="326" spans="1:11" x14ac:dyDescent="0.35">
      <c r="A326" s="111">
        <v>9</v>
      </c>
      <c r="B326" s="109" t="s">
        <v>3119</v>
      </c>
      <c r="C326" s="4" t="s">
        <v>3118</v>
      </c>
      <c r="D326" s="2"/>
      <c r="E326" s="2"/>
      <c r="F326" s="2"/>
      <c r="G326" s="2"/>
      <c r="H326" s="2"/>
      <c r="I326" s="2"/>
      <c r="J326" s="2"/>
      <c r="K326" s="107"/>
    </row>
    <row r="327" spans="1:11" x14ac:dyDescent="0.35">
      <c r="A327" s="111">
        <v>10</v>
      </c>
      <c r="B327" s="109" t="s">
        <v>3117</v>
      </c>
      <c r="C327" s="4" t="s">
        <v>3116</v>
      </c>
      <c r="D327" s="2"/>
      <c r="E327" s="2"/>
      <c r="F327" s="2"/>
      <c r="G327" s="2"/>
      <c r="H327" s="2"/>
      <c r="I327" s="2"/>
      <c r="J327" s="2"/>
      <c r="K327" s="107"/>
    </row>
    <row r="328" spans="1:11" x14ac:dyDescent="0.35">
      <c r="A328" s="111">
        <v>11</v>
      </c>
      <c r="B328" s="109" t="s">
        <v>3115</v>
      </c>
      <c r="C328" s="134" t="s">
        <v>3114</v>
      </c>
      <c r="D328" s="2"/>
      <c r="E328" s="2"/>
      <c r="F328" s="2"/>
      <c r="G328" s="2"/>
      <c r="H328" s="2"/>
      <c r="I328" s="2"/>
      <c r="J328" s="2"/>
      <c r="K328" s="107"/>
    </row>
    <row r="329" spans="1:11" x14ac:dyDescent="0.35">
      <c r="A329" s="111">
        <v>12</v>
      </c>
      <c r="B329" s="109" t="s">
        <v>3113</v>
      </c>
      <c r="C329" s="4" t="s">
        <v>3112</v>
      </c>
      <c r="D329" s="2"/>
      <c r="E329" s="2"/>
      <c r="F329" s="2"/>
      <c r="G329" s="2"/>
      <c r="H329" s="2"/>
      <c r="I329" s="2"/>
      <c r="J329" s="2"/>
      <c r="K329" s="107"/>
    </row>
    <row r="330" spans="1:11" ht="15.75" customHeight="1" x14ac:dyDescent="0.35">
      <c r="A330" s="111">
        <v>13</v>
      </c>
      <c r="B330" s="109" t="s">
        <v>3111</v>
      </c>
      <c r="C330" s="134" t="s">
        <v>3110</v>
      </c>
      <c r="D330" s="2"/>
      <c r="E330" s="2"/>
      <c r="F330" s="2"/>
      <c r="G330" s="2"/>
      <c r="H330" s="2"/>
      <c r="I330" s="2"/>
      <c r="J330" s="2"/>
      <c r="K330" s="107"/>
    </row>
    <row r="331" spans="1:11" x14ac:dyDescent="0.35">
      <c r="A331" s="111">
        <v>14</v>
      </c>
      <c r="B331" s="109" t="s">
        <v>3109</v>
      </c>
      <c r="C331" s="4" t="s">
        <v>3108</v>
      </c>
      <c r="D331" s="2"/>
      <c r="E331" s="2"/>
      <c r="F331" s="2"/>
      <c r="G331" s="2"/>
      <c r="H331" s="2"/>
      <c r="I331" s="2"/>
      <c r="J331" s="2"/>
      <c r="K331" s="107"/>
    </row>
    <row r="332" spans="1:11" ht="16.5" customHeight="1" x14ac:dyDescent="0.35">
      <c r="A332" s="111">
        <v>15</v>
      </c>
      <c r="B332" s="109" t="s">
        <v>3107</v>
      </c>
      <c r="C332" s="4" t="s">
        <v>3106</v>
      </c>
      <c r="D332" s="2"/>
      <c r="E332" s="2"/>
      <c r="F332" s="2"/>
      <c r="G332" s="2"/>
      <c r="H332" s="2"/>
      <c r="I332" s="2"/>
      <c r="J332" s="2"/>
      <c r="K332" s="107"/>
    </row>
    <row r="333" spans="1:11" x14ac:dyDescent="0.35">
      <c r="A333" s="111">
        <v>16</v>
      </c>
      <c r="B333" s="109" t="s">
        <v>3105</v>
      </c>
      <c r="C333" s="4" t="s">
        <v>3104</v>
      </c>
      <c r="D333" s="2"/>
      <c r="E333" s="2"/>
      <c r="F333" s="2"/>
      <c r="G333" s="2"/>
      <c r="H333" s="2"/>
      <c r="I333" s="2"/>
      <c r="J333" s="2"/>
      <c r="K333" s="107"/>
    </row>
    <row r="334" spans="1:11" x14ac:dyDescent="0.35">
      <c r="A334" s="111">
        <v>17</v>
      </c>
      <c r="B334" s="109" t="s">
        <v>3103</v>
      </c>
      <c r="C334" s="4" t="s">
        <v>3102</v>
      </c>
      <c r="D334" s="2"/>
      <c r="E334" s="2"/>
      <c r="F334" s="2"/>
      <c r="G334" s="2"/>
      <c r="H334" s="2"/>
      <c r="I334" s="2"/>
      <c r="J334" s="2"/>
      <c r="K334" s="107"/>
    </row>
    <row r="335" spans="1:11" ht="15.75" customHeight="1" x14ac:dyDescent="0.35">
      <c r="A335" s="111">
        <v>18</v>
      </c>
      <c r="B335" s="109" t="s">
        <v>3101</v>
      </c>
      <c r="C335" s="4" t="s">
        <v>3100</v>
      </c>
      <c r="D335" s="2"/>
      <c r="E335" s="2"/>
      <c r="F335" s="2"/>
      <c r="G335" s="2"/>
      <c r="H335" s="2"/>
      <c r="I335" s="2"/>
      <c r="J335" s="2"/>
      <c r="K335" s="107"/>
    </row>
    <row r="336" spans="1:11" x14ac:dyDescent="0.35">
      <c r="A336" s="111">
        <v>19</v>
      </c>
      <c r="B336" s="109" t="s">
        <v>3099</v>
      </c>
      <c r="C336" s="4" t="s">
        <v>3098</v>
      </c>
      <c r="D336" s="2"/>
      <c r="E336" s="2"/>
      <c r="F336" s="2"/>
      <c r="G336" s="2"/>
      <c r="H336" s="2"/>
      <c r="I336" s="2"/>
      <c r="J336" s="2"/>
      <c r="K336" s="107"/>
    </row>
    <row r="337" spans="1:11" ht="16.5" customHeight="1" x14ac:dyDescent="0.35">
      <c r="A337" s="111">
        <v>20</v>
      </c>
      <c r="B337" s="109" t="s">
        <v>3097</v>
      </c>
      <c r="C337" s="4" t="s">
        <v>3096</v>
      </c>
      <c r="D337" s="2"/>
      <c r="E337" s="2"/>
      <c r="F337" s="2"/>
      <c r="G337" s="2"/>
      <c r="H337" s="2"/>
      <c r="I337" s="2"/>
      <c r="J337" s="2"/>
      <c r="K337" s="107"/>
    </row>
    <row r="338" spans="1:11" x14ac:dyDescent="0.35">
      <c r="A338" s="111">
        <v>21</v>
      </c>
      <c r="B338" s="109" t="s">
        <v>3095</v>
      </c>
      <c r="C338" s="4" t="s">
        <v>3094</v>
      </c>
      <c r="D338" s="2"/>
      <c r="E338" s="2"/>
      <c r="F338" s="2"/>
      <c r="G338" s="2"/>
      <c r="H338" s="2"/>
      <c r="I338" s="2"/>
      <c r="J338" s="2"/>
      <c r="K338" s="107"/>
    </row>
    <row r="339" spans="1:11" x14ac:dyDescent="0.35">
      <c r="A339" s="111">
        <v>22</v>
      </c>
      <c r="B339" s="109" t="s">
        <v>3093</v>
      </c>
      <c r="C339" s="4" t="s">
        <v>3092</v>
      </c>
      <c r="D339" s="2"/>
      <c r="E339" s="2"/>
      <c r="F339" s="2"/>
      <c r="G339" s="2"/>
      <c r="H339" s="2"/>
      <c r="I339" s="2"/>
      <c r="J339" s="2"/>
      <c r="K339" s="107"/>
    </row>
    <row r="340" spans="1:11" x14ac:dyDescent="0.35">
      <c r="A340" s="111">
        <v>23</v>
      </c>
      <c r="B340" s="109" t="s">
        <v>3091</v>
      </c>
      <c r="C340" s="4" t="s">
        <v>3090</v>
      </c>
      <c r="D340" s="2"/>
      <c r="E340" s="2"/>
      <c r="F340" s="2"/>
      <c r="G340" s="2"/>
      <c r="H340" s="2"/>
      <c r="I340" s="2"/>
      <c r="J340" s="2"/>
      <c r="K340" s="107"/>
    </row>
    <row r="341" spans="1:11" x14ac:dyDescent="0.35">
      <c r="A341" s="111">
        <v>24</v>
      </c>
      <c r="B341" s="109" t="s">
        <v>3089</v>
      </c>
      <c r="C341" s="4" t="s">
        <v>3088</v>
      </c>
      <c r="D341" s="2"/>
      <c r="E341" s="2"/>
      <c r="F341" s="2"/>
      <c r="G341" s="2"/>
      <c r="H341" s="2"/>
      <c r="I341" s="2"/>
      <c r="J341" s="2"/>
      <c r="K341" s="107"/>
    </row>
    <row r="342" spans="1:11" x14ac:dyDescent="0.35">
      <c r="A342" s="111">
        <v>25</v>
      </c>
      <c r="B342" s="109" t="s">
        <v>3087</v>
      </c>
      <c r="C342" s="4" t="s">
        <v>3086</v>
      </c>
      <c r="D342" s="2"/>
      <c r="E342" s="2"/>
      <c r="F342" s="2"/>
      <c r="G342" s="2"/>
      <c r="H342" s="2"/>
      <c r="I342" s="2"/>
      <c r="J342" s="2"/>
      <c r="K342" s="107"/>
    </row>
    <row r="343" spans="1:11" x14ac:dyDescent="0.35">
      <c r="A343" s="111">
        <v>26</v>
      </c>
      <c r="B343" s="109" t="s">
        <v>3085</v>
      </c>
      <c r="C343" s="4" t="s">
        <v>3084</v>
      </c>
      <c r="D343" s="2"/>
      <c r="E343" s="2"/>
      <c r="F343" s="2"/>
      <c r="G343" s="2"/>
      <c r="H343" s="2"/>
      <c r="I343" s="2"/>
      <c r="J343" s="2"/>
      <c r="K343" s="107"/>
    </row>
    <row r="344" spans="1:11" ht="15.75" customHeight="1" x14ac:dyDescent="0.35">
      <c r="A344" s="111">
        <v>27</v>
      </c>
      <c r="B344" s="109" t="s">
        <v>3083</v>
      </c>
      <c r="C344" s="134" t="s">
        <v>3082</v>
      </c>
      <c r="D344" s="2"/>
      <c r="E344" s="2"/>
      <c r="F344" s="2"/>
      <c r="G344" s="2"/>
      <c r="H344" s="2"/>
      <c r="I344" s="2"/>
      <c r="J344" s="2"/>
      <c r="K344" s="107"/>
    </row>
    <row r="345" spans="1:11" x14ac:dyDescent="0.35">
      <c r="A345" s="111">
        <v>28</v>
      </c>
      <c r="B345" s="109" t="s">
        <v>3081</v>
      </c>
      <c r="C345" s="147" t="s">
        <v>3080</v>
      </c>
      <c r="D345" s="2"/>
      <c r="E345" s="2"/>
      <c r="F345" s="2"/>
      <c r="G345" s="2"/>
      <c r="H345" s="2"/>
      <c r="I345" s="2"/>
      <c r="J345" s="2"/>
      <c r="K345" s="107"/>
    </row>
    <row r="346" spans="1:11" x14ac:dyDescent="0.35">
      <c r="A346" s="111">
        <v>29</v>
      </c>
      <c r="B346" s="109" t="s">
        <v>3079</v>
      </c>
      <c r="C346" s="4" t="s">
        <v>3078</v>
      </c>
      <c r="D346" s="2"/>
      <c r="E346" s="2"/>
      <c r="F346" s="2"/>
      <c r="G346" s="2"/>
      <c r="H346" s="2"/>
      <c r="I346" s="2"/>
      <c r="J346" s="2"/>
      <c r="K346" s="107"/>
    </row>
    <row r="347" spans="1:11" x14ac:dyDescent="0.35">
      <c r="A347" s="111">
        <v>30</v>
      </c>
      <c r="B347" s="109" t="s">
        <v>3077</v>
      </c>
      <c r="C347" s="4" t="s">
        <v>3076</v>
      </c>
      <c r="D347" s="2"/>
      <c r="E347" s="2"/>
      <c r="F347" s="2"/>
      <c r="G347" s="2"/>
      <c r="H347" s="2"/>
      <c r="I347" s="2"/>
      <c r="J347" s="2"/>
      <c r="K347" s="107"/>
    </row>
    <row r="348" spans="1:11" x14ac:dyDescent="0.35">
      <c r="A348" s="111">
        <v>31</v>
      </c>
      <c r="B348" s="109" t="s">
        <v>3075</v>
      </c>
      <c r="C348" s="4" t="s">
        <v>3074</v>
      </c>
      <c r="D348" s="2"/>
      <c r="E348" s="2"/>
      <c r="F348" s="2"/>
      <c r="G348" s="2"/>
      <c r="H348" s="2"/>
      <c r="I348" s="2"/>
      <c r="J348" s="2"/>
      <c r="K348" s="107"/>
    </row>
    <row r="349" spans="1:11" x14ac:dyDescent="0.35">
      <c r="A349" s="111">
        <v>32</v>
      </c>
      <c r="B349" s="109" t="s">
        <v>3073</v>
      </c>
      <c r="C349" s="4" t="s">
        <v>3072</v>
      </c>
      <c r="D349" s="2"/>
      <c r="E349" s="2"/>
      <c r="F349" s="2"/>
      <c r="G349" s="2"/>
      <c r="H349" s="2"/>
      <c r="I349" s="2"/>
      <c r="J349" s="2"/>
      <c r="K349" s="107"/>
    </row>
    <row r="350" spans="1:11" ht="15" thickBot="1" x14ac:dyDescent="0.4">
      <c r="A350" s="106">
        <v>33</v>
      </c>
      <c r="B350" s="105" t="s">
        <v>3071</v>
      </c>
      <c r="C350" s="133" t="s">
        <v>3070</v>
      </c>
      <c r="D350" s="103"/>
      <c r="E350" s="103"/>
      <c r="F350" s="103"/>
      <c r="G350" s="103"/>
      <c r="H350" s="103"/>
      <c r="I350" s="103"/>
      <c r="J350" s="103"/>
      <c r="K350" s="102"/>
    </row>
    <row r="353" spans="1:11" x14ac:dyDescent="0.35">
      <c r="D353" s="360" t="s">
        <v>299</v>
      </c>
      <c r="E353" s="360"/>
      <c r="F353" s="360"/>
      <c r="G353" s="360"/>
      <c r="H353" s="360"/>
      <c r="I353" s="360"/>
      <c r="J353" s="360"/>
      <c r="K353" s="360"/>
    </row>
    <row r="354" spans="1:11" x14ac:dyDescent="0.35">
      <c r="D354" s="360" t="s">
        <v>298</v>
      </c>
      <c r="E354" s="360"/>
      <c r="F354" s="360"/>
      <c r="G354" s="360"/>
      <c r="H354" s="360"/>
      <c r="I354" s="360"/>
      <c r="J354" s="360"/>
      <c r="K354" s="360"/>
    </row>
    <row r="358" spans="1:11" x14ac:dyDescent="0.35">
      <c r="C358" s="171" t="s">
        <v>297</v>
      </c>
      <c r="D358" s="171"/>
      <c r="E358" s="171"/>
      <c r="F358" s="171"/>
      <c r="G358" s="171"/>
      <c r="H358" s="171"/>
      <c r="I358" s="171"/>
      <c r="J358" s="171"/>
      <c r="K358" s="171"/>
    </row>
    <row r="366" spans="1:11" x14ac:dyDescent="0.35">
      <c r="A366" s="352" t="s">
        <v>379</v>
      </c>
      <c r="B366" s="352"/>
      <c r="C366" s="352"/>
      <c r="D366" s="352"/>
      <c r="E366" s="352"/>
      <c r="F366" s="352"/>
      <c r="G366" s="352"/>
      <c r="H366" s="352"/>
      <c r="I366" s="352"/>
      <c r="J366" s="352"/>
      <c r="K366" s="352"/>
    </row>
    <row r="367" spans="1:11" x14ac:dyDescent="0.35">
      <c r="A367" s="352" t="s">
        <v>378</v>
      </c>
      <c r="B367" s="352"/>
      <c r="C367" s="352"/>
      <c r="D367" s="352"/>
      <c r="E367" s="352"/>
      <c r="F367" s="352"/>
      <c r="G367" s="352"/>
      <c r="H367" s="352"/>
      <c r="I367" s="352"/>
      <c r="J367" s="352"/>
      <c r="K367" s="352"/>
    </row>
    <row r="368" spans="1:11" x14ac:dyDescent="0.35">
      <c r="A368" s="352" t="s">
        <v>377</v>
      </c>
      <c r="B368" s="352"/>
      <c r="C368" s="352"/>
      <c r="D368" s="352"/>
      <c r="E368" s="352"/>
      <c r="F368" s="352"/>
      <c r="G368" s="352"/>
      <c r="H368" s="352"/>
      <c r="I368" s="352"/>
      <c r="J368" s="352"/>
      <c r="K368" s="352"/>
    </row>
    <row r="369" spans="1:11" x14ac:dyDescent="0.35">
      <c r="A369" s="119"/>
      <c r="B369" s="119"/>
      <c r="C369" s="119"/>
      <c r="D369" s="119"/>
      <c r="E369" s="119"/>
      <c r="F369" s="119"/>
      <c r="G369" s="119"/>
      <c r="H369" s="119"/>
      <c r="I369" s="119"/>
      <c r="J369" s="119"/>
      <c r="K369" s="119"/>
    </row>
    <row r="370" spans="1:11" x14ac:dyDescent="0.35">
      <c r="A370" s="352" t="s">
        <v>3069</v>
      </c>
      <c r="B370" s="352"/>
      <c r="C370" s="352"/>
      <c r="D370" s="352"/>
      <c r="E370" s="352"/>
      <c r="F370" s="352"/>
      <c r="G370" s="352"/>
      <c r="H370" s="352"/>
      <c r="I370" s="352"/>
      <c r="J370" s="352"/>
      <c r="K370" s="352"/>
    </row>
    <row r="372" spans="1:11" x14ac:dyDescent="0.35">
      <c r="A372" t="s">
        <v>375</v>
      </c>
    </row>
    <row r="374" spans="1:11" x14ac:dyDescent="0.35">
      <c r="A374" t="s">
        <v>374</v>
      </c>
    </row>
    <row r="375" spans="1:11" x14ac:dyDescent="0.35">
      <c r="A375" t="s">
        <v>373</v>
      </c>
    </row>
    <row r="376" spans="1:11" ht="15" thickBot="1" x14ac:dyDescent="0.4"/>
    <row r="377" spans="1:11" x14ac:dyDescent="0.35">
      <c r="A377" s="353" t="s">
        <v>372</v>
      </c>
      <c r="B377" s="357"/>
      <c r="C377" s="361" t="s">
        <v>371</v>
      </c>
      <c r="D377" s="357" t="s">
        <v>370</v>
      </c>
      <c r="E377" s="357"/>
      <c r="F377" s="357"/>
      <c r="G377" s="357"/>
      <c r="H377" s="357"/>
      <c r="I377" s="357"/>
      <c r="J377" s="361" t="s">
        <v>369</v>
      </c>
      <c r="K377" s="363" t="s">
        <v>368</v>
      </c>
    </row>
    <row r="378" spans="1:11" ht="15" thickBot="1" x14ac:dyDescent="0.4">
      <c r="A378" s="118" t="s">
        <v>367</v>
      </c>
      <c r="B378" s="117" t="s">
        <v>366</v>
      </c>
      <c r="C378" s="362"/>
      <c r="D378" s="117">
        <v>1</v>
      </c>
      <c r="E378" s="117">
        <v>2</v>
      </c>
      <c r="F378" s="117">
        <v>3</v>
      </c>
      <c r="G378" s="117">
        <v>4</v>
      </c>
      <c r="H378" s="117">
        <v>5</v>
      </c>
      <c r="I378" s="117">
        <v>6</v>
      </c>
      <c r="J378" s="362"/>
      <c r="K378" s="364"/>
    </row>
    <row r="379" spans="1:11" x14ac:dyDescent="0.35">
      <c r="A379" s="116">
        <v>1</v>
      </c>
      <c r="B379" s="115" t="s">
        <v>3068</v>
      </c>
      <c r="C379" s="145" t="s">
        <v>3067</v>
      </c>
      <c r="D379" s="113"/>
      <c r="E379" s="113"/>
      <c r="F379" s="113"/>
      <c r="G379" s="113"/>
      <c r="H379" s="113"/>
      <c r="I379" s="113"/>
      <c r="J379" s="113"/>
      <c r="K379" s="112"/>
    </row>
    <row r="380" spans="1:11" x14ac:dyDescent="0.35">
      <c r="A380" s="111">
        <v>2</v>
      </c>
      <c r="B380" s="109" t="s">
        <v>3066</v>
      </c>
      <c r="C380" s="131" t="s">
        <v>3065</v>
      </c>
      <c r="D380" s="2"/>
      <c r="E380" s="2"/>
      <c r="F380" s="2"/>
      <c r="G380" s="2"/>
      <c r="H380" s="2"/>
      <c r="I380" s="2"/>
      <c r="J380" s="2"/>
      <c r="K380" s="107"/>
    </row>
    <row r="381" spans="1:11" x14ac:dyDescent="0.35">
      <c r="A381" s="111">
        <v>3</v>
      </c>
      <c r="B381" s="109" t="s">
        <v>3064</v>
      </c>
      <c r="C381" s="170" t="s">
        <v>3063</v>
      </c>
      <c r="D381" s="2"/>
      <c r="E381" s="2"/>
      <c r="F381" s="2"/>
      <c r="G381" s="2"/>
      <c r="H381" s="2"/>
      <c r="I381" s="2"/>
      <c r="J381" s="2"/>
      <c r="K381" s="107"/>
    </row>
    <row r="382" spans="1:11" x14ac:dyDescent="0.35">
      <c r="A382" s="111">
        <v>4</v>
      </c>
      <c r="B382" s="109" t="s">
        <v>3062</v>
      </c>
      <c r="C382" s="131" t="s">
        <v>3061</v>
      </c>
      <c r="D382" s="2"/>
      <c r="E382" s="2"/>
      <c r="F382" s="2"/>
      <c r="G382" s="2"/>
      <c r="H382" s="2"/>
      <c r="I382" s="2"/>
      <c r="J382" s="2"/>
      <c r="K382" s="107"/>
    </row>
    <row r="383" spans="1:11" x14ac:dyDescent="0.35">
      <c r="A383" s="111">
        <v>5</v>
      </c>
      <c r="B383" s="109" t="s">
        <v>3060</v>
      </c>
      <c r="C383" s="131" t="s">
        <v>3059</v>
      </c>
      <c r="D383" s="2"/>
      <c r="E383" s="2"/>
      <c r="F383" s="2"/>
      <c r="G383" s="2"/>
      <c r="H383" s="2"/>
      <c r="I383" s="2"/>
      <c r="J383" s="2"/>
      <c r="K383" s="107"/>
    </row>
    <row r="384" spans="1:11" x14ac:dyDescent="0.35">
      <c r="A384" s="111">
        <v>6</v>
      </c>
      <c r="B384" s="109" t="s">
        <v>3058</v>
      </c>
      <c r="C384" s="131" t="s">
        <v>3057</v>
      </c>
      <c r="D384" s="2"/>
      <c r="E384" s="2"/>
      <c r="F384" s="2"/>
      <c r="G384" s="2"/>
      <c r="H384" s="2"/>
      <c r="I384" s="2"/>
      <c r="J384" s="2"/>
      <c r="K384" s="107"/>
    </row>
    <row r="385" spans="1:11" x14ac:dyDescent="0.35">
      <c r="A385" s="111">
        <v>7</v>
      </c>
      <c r="B385" s="109" t="s">
        <v>3056</v>
      </c>
      <c r="C385" s="170" t="s">
        <v>3055</v>
      </c>
      <c r="D385" s="2"/>
      <c r="E385" s="2"/>
      <c r="F385" s="2"/>
      <c r="G385" s="2"/>
      <c r="H385" s="2"/>
      <c r="I385" s="2"/>
      <c r="J385" s="2"/>
      <c r="K385" s="107"/>
    </row>
    <row r="386" spans="1:11" x14ac:dyDescent="0.35">
      <c r="A386" s="111">
        <v>8</v>
      </c>
      <c r="B386" s="109" t="s">
        <v>3054</v>
      </c>
      <c r="C386" s="131" t="s">
        <v>3053</v>
      </c>
      <c r="D386" s="2"/>
      <c r="E386" s="2"/>
      <c r="F386" s="2"/>
      <c r="G386" s="2"/>
      <c r="H386" s="2"/>
      <c r="I386" s="2"/>
      <c r="J386" s="2"/>
      <c r="K386" s="107"/>
    </row>
    <row r="387" spans="1:11" x14ac:dyDescent="0.35">
      <c r="A387" s="111">
        <v>9</v>
      </c>
      <c r="B387" s="109" t="s">
        <v>3052</v>
      </c>
      <c r="C387" s="131" t="s">
        <v>3051</v>
      </c>
      <c r="D387" s="2"/>
      <c r="E387" s="2"/>
      <c r="F387" s="2"/>
      <c r="G387" s="2"/>
      <c r="H387" s="2"/>
      <c r="I387" s="2"/>
      <c r="J387" s="2"/>
      <c r="K387" s="107"/>
    </row>
    <row r="388" spans="1:11" x14ac:dyDescent="0.35">
      <c r="A388" s="111">
        <v>10</v>
      </c>
      <c r="B388" s="109" t="s">
        <v>3050</v>
      </c>
      <c r="C388" s="131" t="s">
        <v>3049</v>
      </c>
      <c r="D388" s="2"/>
      <c r="E388" s="2"/>
      <c r="F388" s="2"/>
      <c r="G388" s="2"/>
      <c r="H388" s="2"/>
      <c r="I388" s="2"/>
      <c r="J388" s="2"/>
      <c r="K388" s="107"/>
    </row>
    <row r="389" spans="1:11" x14ac:dyDescent="0.35">
      <c r="A389" s="111">
        <v>11</v>
      </c>
      <c r="B389" s="109" t="s">
        <v>3048</v>
      </c>
      <c r="C389" s="131" t="s">
        <v>3047</v>
      </c>
      <c r="D389" s="2"/>
      <c r="E389" s="2"/>
      <c r="F389" s="2"/>
      <c r="G389" s="2"/>
      <c r="H389" s="2"/>
      <c r="I389" s="2"/>
      <c r="J389" s="2"/>
      <c r="K389" s="107"/>
    </row>
    <row r="390" spans="1:11" x14ac:dyDescent="0.35">
      <c r="A390" s="111">
        <v>12</v>
      </c>
      <c r="B390" s="109" t="s">
        <v>3046</v>
      </c>
      <c r="C390" s="131" t="s">
        <v>3045</v>
      </c>
      <c r="D390" s="2"/>
      <c r="E390" s="2"/>
      <c r="F390" s="2"/>
      <c r="G390" s="2"/>
      <c r="H390" s="2"/>
      <c r="I390" s="2"/>
      <c r="J390" s="2"/>
      <c r="K390" s="107"/>
    </row>
    <row r="391" spans="1:11" x14ac:dyDescent="0.35">
      <c r="A391" s="111">
        <v>13</v>
      </c>
      <c r="B391" s="109" t="s">
        <v>3044</v>
      </c>
      <c r="C391" s="131" t="s">
        <v>3043</v>
      </c>
      <c r="D391" s="2"/>
      <c r="E391" s="2"/>
      <c r="F391" s="2"/>
      <c r="G391" s="2"/>
      <c r="H391" s="2"/>
      <c r="I391" s="2"/>
      <c r="J391" s="2"/>
      <c r="K391" s="107"/>
    </row>
    <row r="392" spans="1:11" x14ac:dyDescent="0.35">
      <c r="A392" s="111">
        <v>14</v>
      </c>
      <c r="B392" s="109" t="s">
        <v>3042</v>
      </c>
      <c r="C392" s="131" t="s">
        <v>3041</v>
      </c>
      <c r="D392" s="2"/>
      <c r="E392" s="2"/>
      <c r="F392" s="2"/>
      <c r="G392" s="2"/>
      <c r="H392" s="2"/>
      <c r="I392" s="2"/>
      <c r="J392" s="2"/>
      <c r="K392" s="107"/>
    </row>
    <row r="393" spans="1:11" x14ac:dyDescent="0.35">
      <c r="A393" s="111">
        <v>15</v>
      </c>
      <c r="B393" s="109" t="s">
        <v>3040</v>
      </c>
      <c r="C393" s="131" t="s">
        <v>3039</v>
      </c>
      <c r="D393" s="2"/>
      <c r="E393" s="2"/>
      <c r="F393" s="2"/>
      <c r="G393" s="2"/>
      <c r="H393" s="2"/>
      <c r="I393" s="2"/>
      <c r="J393" s="2"/>
      <c r="K393" s="107"/>
    </row>
    <row r="394" spans="1:11" x14ac:dyDescent="0.35">
      <c r="A394" s="111">
        <v>16</v>
      </c>
      <c r="B394" s="109" t="s">
        <v>3038</v>
      </c>
      <c r="C394" s="131" t="s">
        <v>3037</v>
      </c>
      <c r="D394" s="2"/>
      <c r="E394" s="2"/>
      <c r="F394" s="2"/>
      <c r="G394" s="2"/>
      <c r="H394" s="2"/>
      <c r="I394" s="2"/>
      <c r="J394" s="2"/>
      <c r="K394" s="107"/>
    </row>
    <row r="395" spans="1:11" x14ac:dyDescent="0.35">
      <c r="A395" s="111">
        <v>17</v>
      </c>
      <c r="B395" s="109" t="s">
        <v>3036</v>
      </c>
      <c r="C395" s="131" t="s">
        <v>3035</v>
      </c>
      <c r="D395" s="2"/>
      <c r="E395" s="2"/>
      <c r="F395" s="2"/>
      <c r="G395" s="2"/>
      <c r="H395" s="2"/>
      <c r="I395" s="2"/>
      <c r="J395" s="2"/>
      <c r="K395" s="107"/>
    </row>
    <row r="396" spans="1:11" x14ac:dyDescent="0.35">
      <c r="A396" s="111">
        <v>18</v>
      </c>
      <c r="B396" s="109" t="s">
        <v>3034</v>
      </c>
      <c r="C396" s="131" t="s">
        <v>3033</v>
      </c>
      <c r="D396" s="2"/>
      <c r="E396" s="2"/>
      <c r="F396" s="2"/>
      <c r="G396" s="2"/>
      <c r="H396" s="2"/>
      <c r="I396" s="2"/>
      <c r="J396" s="2"/>
      <c r="K396" s="107"/>
    </row>
    <row r="397" spans="1:11" x14ac:dyDescent="0.35">
      <c r="A397" s="111">
        <v>19</v>
      </c>
      <c r="B397" s="109" t="s">
        <v>3032</v>
      </c>
      <c r="C397" s="170" t="s">
        <v>3031</v>
      </c>
      <c r="D397" s="2"/>
      <c r="E397" s="2"/>
      <c r="F397" s="2"/>
      <c r="G397" s="2"/>
      <c r="H397" s="2"/>
      <c r="I397" s="2"/>
      <c r="J397" s="2"/>
      <c r="K397" s="107"/>
    </row>
    <row r="398" spans="1:11" x14ac:dyDescent="0.35">
      <c r="A398" s="111">
        <v>20</v>
      </c>
      <c r="B398" s="109" t="s">
        <v>3030</v>
      </c>
      <c r="C398" s="131" t="s">
        <v>3029</v>
      </c>
      <c r="D398" s="2"/>
      <c r="E398" s="2"/>
      <c r="F398" s="2"/>
      <c r="G398" s="2"/>
      <c r="H398" s="2"/>
      <c r="I398" s="2"/>
      <c r="J398" s="2"/>
      <c r="K398" s="107"/>
    </row>
    <row r="399" spans="1:11" x14ac:dyDescent="0.35">
      <c r="A399" s="111">
        <v>21</v>
      </c>
      <c r="B399" s="109" t="s">
        <v>3028</v>
      </c>
      <c r="C399" s="131" t="s">
        <v>3027</v>
      </c>
      <c r="D399" s="2"/>
      <c r="E399" s="2"/>
      <c r="F399" s="2"/>
      <c r="G399" s="2"/>
      <c r="H399" s="2"/>
      <c r="I399" s="2"/>
      <c r="J399" s="2"/>
      <c r="K399" s="107"/>
    </row>
    <row r="400" spans="1:11" x14ac:dyDescent="0.35">
      <c r="A400" s="111">
        <v>22</v>
      </c>
      <c r="B400" s="109" t="s">
        <v>3026</v>
      </c>
      <c r="C400" s="131" t="s">
        <v>3025</v>
      </c>
      <c r="D400" s="2"/>
      <c r="E400" s="2"/>
      <c r="F400" s="2"/>
      <c r="G400" s="2"/>
      <c r="H400" s="2"/>
      <c r="I400" s="2"/>
      <c r="J400" s="2"/>
      <c r="K400" s="107"/>
    </row>
    <row r="401" spans="1:11" x14ac:dyDescent="0.35">
      <c r="A401" s="111">
        <v>23</v>
      </c>
      <c r="B401" s="109" t="s">
        <v>3024</v>
      </c>
      <c r="C401" s="131" t="s">
        <v>3023</v>
      </c>
      <c r="D401" s="2"/>
      <c r="E401" s="2"/>
      <c r="F401" s="2"/>
      <c r="G401" s="2"/>
      <c r="H401" s="2"/>
      <c r="I401" s="2"/>
      <c r="J401" s="2"/>
      <c r="K401" s="107"/>
    </row>
    <row r="402" spans="1:11" x14ac:dyDescent="0.35">
      <c r="A402" s="111">
        <v>24</v>
      </c>
      <c r="B402" s="109" t="s">
        <v>3022</v>
      </c>
      <c r="C402" s="131" t="s">
        <v>3021</v>
      </c>
      <c r="D402" s="2"/>
      <c r="E402" s="2"/>
      <c r="F402" s="2"/>
      <c r="G402" s="2"/>
      <c r="H402" s="2"/>
      <c r="I402" s="2"/>
      <c r="J402" s="2"/>
      <c r="K402" s="107"/>
    </row>
    <row r="403" spans="1:11" x14ac:dyDescent="0.35">
      <c r="A403" s="111">
        <v>25</v>
      </c>
      <c r="B403" s="109" t="s">
        <v>3020</v>
      </c>
      <c r="C403" s="131" t="s">
        <v>3019</v>
      </c>
      <c r="D403" s="2"/>
      <c r="E403" s="2"/>
      <c r="F403" s="2"/>
      <c r="G403" s="2"/>
      <c r="H403" s="2"/>
      <c r="I403" s="2"/>
      <c r="J403" s="2"/>
      <c r="K403" s="107"/>
    </row>
    <row r="404" spans="1:11" x14ac:dyDescent="0.35">
      <c r="A404" s="111">
        <v>26</v>
      </c>
      <c r="B404" s="109" t="s">
        <v>3018</v>
      </c>
      <c r="C404" s="131" t="s">
        <v>3017</v>
      </c>
      <c r="D404" s="2"/>
      <c r="E404" s="2"/>
      <c r="F404" s="2"/>
      <c r="G404" s="2"/>
      <c r="H404" s="2"/>
      <c r="I404" s="2"/>
      <c r="J404" s="2"/>
      <c r="K404" s="107"/>
    </row>
    <row r="405" spans="1:11" x14ac:dyDescent="0.35">
      <c r="A405" s="111">
        <v>27</v>
      </c>
      <c r="B405" s="109" t="s">
        <v>3016</v>
      </c>
      <c r="C405" s="131" t="s">
        <v>3015</v>
      </c>
      <c r="D405" s="2"/>
      <c r="E405" s="2"/>
      <c r="F405" s="2"/>
      <c r="G405" s="2"/>
      <c r="H405" s="2"/>
      <c r="I405" s="2"/>
      <c r="J405" s="2"/>
      <c r="K405" s="107"/>
    </row>
    <row r="406" spans="1:11" x14ac:dyDescent="0.35">
      <c r="A406" s="111">
        <v>28</v>
      </c>
      <c r="B406" s="109" t="s">
        <v>3014</v>
      </c>
      <c r="C406" s="131" t="s">
        <v>3013</v>
      </c>
      <c r="D406" s="2"/>
      <c r="E406" s="2"/>
      <c r="F406" s="2"/>
      <c r="G406" s="2"/>
      <c r="H406" s="2"/>
      <c r="I406" s="2"/>
      <c r="J406" s="2"/>
      <c r="K406" s="107"/>
    </row>
    <row r="407" spans="1:11" x14ac:dyDescent="0.35">
      <c r="A407" s="111">
        <v>29</v>
      </c>
      <c r="B407" s="109" t="s">
        <v>3012</v>
      </c>
      <c r="C407" s="131" t="s">
        <v>3011</v>
      </c>
      <c r="D407" s="2"/>
      <c r="E407" s="2"/>
      <c r="F407" s="2"/>
      <c r="G407" s="2"/>
      <c r="H407" s="2"/>
      <c r="I407" s="2"/>
      <c r="J407" s="2"/>
      <c r="K407" s="107"/>
    </row>
    <row r="408" spans="1:11" x14ac:dyDescent="0.35">
      <c r="A408" s="111">
        <v>30</v>
      </c>
      <c r="B408" s="109" t="s">
        <v>3010</v>
      </c>
      <c r="C408" s="131" t="s">
        <v>3009</v>
      </c>
      <c r="D408" s="2"/>
      <c r="E408" s="2"/>
      <c r="F408" s="2"/>
      <c r="G408" s="2"/>
      <c r="H408" s="2"/>
      <c r="I408" s="2"/>
      <c r="J408" s="2"/>
      <c r="K408" s="107"/>
    </row>
    <row r="409" spans="1:11" ht="15" thickBot="1" x14ac:dyDescent="0.4">
      <c r="A409" s="126">
        <v>31</v>
      </c>
      <c r="B409" s="105" t="s">
        <v>3008</v>
      </c>
      <c r="C409" s="140" t="s">
        <v>3007</v>
      </c>
      <c r="D409" s="103"/>
      <c r="E409" s="103"/>
      <c r="F409" s="103"/>
      <c r="G409" s="103"/>
      <c r="H409" s="103"/>
      <c r="I409" s="103"/>
      <c r="J409" s="103"/>
      <c r="K409" s="102"/>
    </row>
    <row r="411" spans="1:11" x14ac:dyDescent="0.35">
      <c r="D411" s="360" t="s">
        <v>299</v>
      </c>
      <c r="E411" s="360"/>
      <c r="F411" s="360"/>
      <c r="G411" s="360"/>
      <c r="H411" s="360"/>
      <c r="I411" s="360"/>
      <c r="J411" s="360"/>
      <c r="K411" s="360"/>
    </row>
    <row r="412" spans="1:11" x14ac:dyDescent="0.35">
      <c r="D412" s="360" t="s">
        <v>298</v>
      </c>
      <c r="E412" s="360"/>
      <c r="F412" s="360"/>
      <c r="G412" s="360"/>
      <c r="H412" s="360"/>
      <c r="I412" s="360"/>
      <c r="J412" s="360"/>
      <c r="K412" s="360"/>
    </row>
    <row r="416" spans="1:11" x14ac:dyDescent="0.35">
      <c r="D416" s="360" t="s">
        <v>297</v>
      </c>
      <c r="E416" s="360"/>
      <c r="F416" s="360"/>
      <c r="G416" s="360"/>
      <c r="H416" s="360"/>
      <c r="I416" s="360"/>
      <c r="J416" s="360"/>
      <c r="K416" s="360"/>
    </row>
    <row r="427" spans="1:11" x14ac:dyDescent="0.35">
      <c r="A427" s="352" t="s">
        <v>379</v>
      </c>
      <c r="B427" s="352"/>
      <c r="C427" s="352"/>
      <c r="D427" s="352"/>
      <c r="E427" s="352"/>
      <c r="F427" s="352"/>
      <c r="G427" s="352"/>
      <c r="H427" s="352"/>
      <c r="I427" s="352"/>
      <c r="J427" s="352"/>
      <c r="K427" s="352"/>
    </row>
    <row r="428" spans="1:11" x14ac:dyDescent="0.35">
      <c r="A428" s="352" t="s">
        <v>378</v>
      </c>
      <c r="B428" s="352"/>
      <c r="C428" s="352"/>
      <c r="D428" s="352"/>
      <c r="E428" s="352"/>
      <c r="F428" s="352"/>
      <c r="G428" s="352"/>
      <c r="H428" s="352"/>
      <c r="I428" s="352"/>
      <c r="J428" s="352"/>
      <c r="K428" s="352"/>
    </row>
    <row r="429" spans="1:11" x14ac:dyDescent="0.35">
      <c r="A429" s="352" t="s">
        <v>377</v>
      </c>
      <c r="B429" s="352"/>
      <c r="C429" s="352"/>
      <c r="D429" s="352"/>
      <c r="E429" s="352"/>
      <c r="F429" s="352"/>
      <c r="G429" s="352"/>
      <c r="H429" s="352"/>
      <c r="I429" s="352"/>
      <c r="J429" s="352"/>
      <c r="K429" s="352"/>
    </row>
    <row r="430" spans="1:11" x14ac:dyDescent="0.35">
      <c r="A430" s="119"/>
      <c r="B430" s="119"/>
      <c r="C430" s="119"/>
      <c r="D430" s="119"/>
      <c r="E430" s="119"/>
      <c r="F430" s="119"/>
      <c r="G430" s="119"/>
      <c r="H430" s="119"/>
      <c r="I430" s="119"/>
      <c r="J430" s="119"/>
      <c r="K430" s="119"/>
    </row>
    <row r="431" spans="1:11" x14ac:dyDescent="0.35">
      <c r="A431" s="352" t="s">
        <v>3006</v>
      </c>
      <c r="B431" s="352"/>
      <c r="C431" s="352"/>
      <c r="D431" s="352"/>
      <c r="E431" s="352"/>
      <c r="F431" s="352"/>
      <c r="G431" s="352"/>
      <c r="H431" s="352"/>
      <c r="I431" s="352"/>
      <c r="J431" s="352"/>
      <c r="K431" s="352"/>
    </row>
    <row r="433" spans="1:11" x14ac:dyDescent="0.35">
      <c r="A433" t="s">
        <v>375</v>
      </c>
    </row>
    <row r="435" spans="1:11" x14ac:dyDescent="0.35">
      <c r="A435" t="s">
        <v>374</v>
      </c>
    </row>
    <row r="436" spans="1:11" x14ac:dyDescent="0.35">
      <c r="A436" t="s">
        <v>373</v>
      </c>
    </row>
    <row r="437" spans="1:11" ht="15" thickBot="1" x14ac:dyDescent="0.4"/>
    <row r="438" spans="1:11" x14ac:dyDescent="0.35">
      <c r="A438" s="353" t="s">
        <v>372</v>
      </c>
      <c r="B438" s="357"/>
      <c r="C438" s="361" t="s">
        <v>371</v>
      </c>
      <c r="D438" s="357" t="s">
        <v>370</v>
      </c>
      <c r="E438" s="357"/>
      <c r="F438" s="357"/>
      <c r="G438" s="357"/>
      <c r="H438" s="357"/>
      <c r="I438" s="357"/>
      <c r="J438" s="361" t="s">
        <v>369</v>
      </c>
      <c r="K438" s="363" t="s">
        <v>368</v>
      </c>
    </row>
    <row r="439" spans="1:11" ht="15" thickBot="1" x14ac:dyDescent="0.4">
      <c r="A439" s="118" t="s">
        <v>367</v>
      </c>
      <c r="B439" s="117" t="s">
        <v>366</v>
      </c>
      <c r="C439" s="362"/>
      <c r="D439" s="117">
        <v>1</v>
      </c>
      <c r="E439" s="117">
        <v>2</v>
      </c>
      <c r="F439" s="117">
        <v>3</v>
      </c>
      <c r="G439" s="117">
        <v>4</v>
      </c>
      <c r="H439" s="117">
        <v>5</v>
      </c>
      <c r="I439" s="117">
        <v>6</v>
      </c>
      <c r="J439" s="362"/>
      <c r="K439" s="364"/>
    </row>
    <row r="440" spans="1:11" x14ac:dyDescent="0.35">
      <c r="A440" s="116">
        <v>1</v>
      </c>
      <c r="B440" s="115" t="s">
        <v>3005</v>
      </c>
      <c r="C440" s="145" t="s">
        <v>3004</v>
      </c>
      <c r="D440" s="113"/>
      <c r="E440" s="113"/>
      <c r="F440" s="113"/>
      <c r="G440" s="113"/>
      <c r="H440" s="113"/>
      <c r="I440" s="113"/>
      <c r="J440" s="113"/>
      <c r="K440" s="112"/>
    </row>
    <row r="441" spans="1:11" x14ac:dyDescent="0.35">
      <c r="A441" s="111">
        <v>2</v>
      </c>
      <c r="B441" s="109" t="s">
        <v>3003</v>
      </c>
      <c r="C441" s="131" t="s">
        <v>3002</v>
      </c>
      <c r="D441" s="2"/>
      <c r="E441" s="2"/>
      <c r="F441" s="2"/>
      <c r="G441" s="2"/>
      <c r="H441" s="2"/>
      <c r="I441" s="2"/>
      <c r="J441" s="2"/>
      <c r="K441" s="107"/>
    </row>
    <row r="442" spans="1:11" x14ac:dyDescent="0.35">
      <c r="A442" s="111">
        <v>3</v>
      </c>
      <c r="B442" s="109" t="s">
        <v>3001</v>
      </c>
      <c r="C442" s="170" t="s">
        <v>3000</v>
      </c>
      <c r="D442" s="2"/>
      <c r="E442" s="2"/>
      <c r="F442" s="2"/>
      <c r="G442" s="2"/>
      <c r="H442" s="2"/>
      <c r="I442" s="2"/>
      <c r="J442" s="2"/>
      <c r="K442" s="107"/>
    </row>
    <row r="443" spans="1:11" x14ac:dyDescent="0.35">
      <c r="A443" s="111">
        <v>4</v>
      </c>
      <c r="B443" s="109" t="s">
        <v>2999</v>
      </c>
      <c r="C443" s="131" t="s">
        <v>2998</v>
      </c>
      <c r="D443" s="2"/>
      <c r="E443" s="2"/>
      <c r="F443" s="2"/>
      <c r="G443" s="2"/>
      <c r="H443" s="2"/>
      <c r="I443" s="2"/>
      <c r="J443" s="2"/>
      <c r="K443" s="107"/>
    </row>
    <row r="444" spans="1:11" x14ac:dyDescent="0.35">
      <c r="A444" s="111">
        <v>5</v>
      </c>
      <c r="B444" s="109" t="s">
        <v>2997</v>
      </c>
      <c r="C444" s="131" t="s">
        <v>2996</v>
      </c>
      <c r="D444" s="2"/>
      <c r="E444" s="2"/>
      <c r="F444" s="2"/>
      <c r="G444" s="2"/>
      <c r="H444" s="2"/>
      <c r="I444" s="2"/>
      <c r="J444" s="2"/>
      <c r="K444" s="107"/>
    </row>
    <row r="445" spans="1:11" x14ac:dyDescent="0.35">
      <c r="A445" s="111">
        <v>6</v>
      </c>
      <c r="B445" s="109" t="s">
        <v>2995</v>
      </c>
      <c r="C445" s="131" t="s">
        <v>2994</v>
      </c>
      <c r="D445" s="2"/>
      <c r="E445" s="2"/>
      <c r="F445" s="2"/>
      <c r="G445" s="2"/>
      <c r="H445" s="2"/>
      <c r="I445" s="2"/>
      <c r="J445" s="2"/>
      <c r="K445" s="107"/>
    </row>
    <row r="446" spans="1:11" x14ac:dyDescent="0.35">
      <c r="A446" s="111">
        <v>7</v>
      </c>
      <c r="B446" s="109" t="s">
        <v>2993</v>
      </c>
      <c r="C446" s="131" t="s">
        <v>2992</v>
      </c>
      <c r="D446" s="2"/>
      <c r="E446" s="2"/>
      <c r="F446" s="2"/>
      <c r="G446" s="2"/>
      <c r="H446" s="2"/>
      <c r="I446" s="2"/>
      <c r="J446" s="2"/>
      <c r="K446" s="107"/>
    </row>
    <row r="447" spans="1:11" x14ac:dyDescent="0.35">
      <c r="A447" s="111">
        <v>8</v>
      </c>
      <c r="B447" s="109" t="s">
        <v>2991</v>
      </c>
      <c r="C447" s="131" t="s">
        <v>2990</v>
      </c>
      <c r="D447" s="2"/>
      <c r="E447" s="2"/>
      <c r="F447" s="2"/>
      <c r="G447" s="2"/>
      <c r="H447" s="2"/>
      <c r="I447" s="2"/>
      <c r="J447" s="2"/>
      <c r="K447" s="107"/>
    </row>
    <row r="448" spans="1:11" x14ac:dyDescent="0.35">
      <c r="A448" s="111">
        <v>9</v>
      </c>
      <c r="B448" s="109" t="s">
        <v>2989</v>
      </c>
      <c r="C448" s="131" t="s">
        <v>2988</v>
      </c>
      <c r="D448" s="2"/>
      <c r="E448" s="2"/>
      <c r="F448" s="2"/>
      <c r="G448" s="2"/>
      <c r="H448" s="2"/>
      <c r="I448" s="2"/>
      <c r="J448" s="2"/>
      <c r="K448" s="107"/>
    </row>
    <row r="449" spans="1:11" x14ac:dyDescent="0.35">
      <c r="A449" s="111">
        <v>10</v>
      </c>
      <c r="B449" s="109" t="s">
        <v>2987</v>
      </c>
      <c r="C449" s="170" t="s">
        <v>2986</v>
      </c>
      <c r="D449" s="2"/>
      <c r="E449" s="2"/>
      <c r="F449" s="2"/>
      <c r="G449" s="2"/>
      <c r="H449" s="2"/>
      <c r="I449" s="2"/>
      <c r="J449" s="2"/>
      <c r="K449" s="107"/>
    </row>
    <row r="450" spans="1:11" x14ac:dyDescent="0.35">
      <c r="A450" s="111">
        <v>11</v>
      </c>
      <c r="B450" s="109" t="s">
        <v>2985</v>
      </c>
      <c r="C450" s="131" t="s">
        <v>2984</v>
      </c>
      <c r="D450" s="2"/>
      <c r="E450" s="2"/>
      <c r="F450" s="2"/>
      <c r="G450" s="2"/>
      <c r="H450" s="2"/>
      <c r="I450" s="2"/>
      <c r="J450" s="2"/>
      <c r="K450" s="107"/>
    </row>
    <row r="451" spans="1:11" x14ac:dyDescent="0.35">
      <c r="A451" s="111">
        <v>12</v>
      </c>
      <c r="B451" s="109" t="s">
        <v>2983</v>
      </c>
      <c r="C451" s="131" t="s">
        <v>2982</v>
      </c>
      <c r="D451" s="2"/>
      <c r="E451" s="2"/>
      <c r="F451" s="2"/>
      <c r="G451" s="2"/>
      <c r="H451" s="2"/>
      <c r="I451" s="2"/>
      <c r="J451" s="2"/>
      <c r="K451" s="107"/>
    </row>
    <row r="452" spans="1:11" x14ac:dyDescent="0.35">
      <c r="A452" s="111">
        <v>13</v>
      </c>
      <c r="B452" s="109" t="s">
        <v>2981</v>
      </c>
      <c r="C452" s="131" t="s">
        <v>2980</v>
      </c>
      <c r="D452" s="2"/>
      <c r="E452" s="2"/>
      <c r="F452" s="2"/>
      <c r="G452" s="2"/>
      <c r="H452" s="2"/>
      <c r="I452" s="2"/>
      <c r="J452" s="2"/>
      <c r="K452" s="107"/>
    </row>
    <row r="453" spans="1:11" x14ac:dyDescent="0.35">
      <c r="A453" s="111">
        <v>14</v>
      </c>
      <c r="B453" s="109" t="s">
        <v>2979</v>
      </c>
      <c r="C453" s="131" t="s">
        <v>2978</v>
      </c>
      <c r="D453" s="2"/>
      <c r="E453" s="2"/>
      <c r="F453" s="2"/>
      <c r="G453" s="2"/>
      <c r="H453" s="2"/>
      <c r="I453" s="2"/>
      <c r="J453" s="2"/>
      <c r="K453" s="107"/>
    </row>
    <row r="454" spans="1:11" x14ac:dyDescent="0.35">
      <c r="A454" s="111">
        <v>15</v>
      </c>
      <c r="B454" s="109" t="s">
        <v>2977</v>
      </c>
      <c r="C454" s="131" t="s">
        <v>2976</v>
      </c>
      <c r="D454" s="2"/>
      <c r="E454" s="2"/>
      <c r="F454" s="2"/>
      <c r="G454" s="2"/>
      <c r="H454" s="2"/>
      <c r="I454" s="2"/>
      <c r="J454" s="2"/>
      <c r="K454" s="107"/>
    </row>
    <row r="455" spans="1:11" x14ac:dyDescent="0.35">
      <c r="A455" s="111">
        <v>16</v>
      </c>
      <c r="B455" s="109" t="s">
        <v>2975</v>
      </c>
      <c r="C455" s="131" t="s">
        <v>2974</v>
      </c>
      <c r="D455" s="2"/>
      <c r="E455" s="2"/>
      <c r="F455" s="2"/>
      <c r="G455" s="2"/>
      <c r="H455" s="2"/>
      <c r="I455" s="2"/>
      <c r="J455" s="2"/>
      <c r="K455" s="107"/>
    </row>
    <row r="456" spans="1:11" x14ac:dyDescent="0.35">
      <c r="A456" s="111">
        <v>17</v>
      </c>
      <c r="B456" s="109" t="s">
        <v>2973</v>
      </c>
      <c r="C456" s="131" t="s">
        <v>2972</v>
      </c>
      <c r="D456" s="2"/>
      <c r="E456" s="2"/>
      <c r="F456" s="2"/>
      <c r="G456" s="2"/>
      <c r="H456" s="2"/>
      <c r="I456" s="2"/>
      <c r="J456" s="2"/>
      <c r="K456" s="107"/>
    </row>
    <row r="457" spans="1:11" x14ac:dyDescent="0.35">
      <c r="A457" s="111">
        <v>18</v>
      </c>
      <c r="B457" s="109" t="s">
        <v>2971</v>
      </c>
      <c r="C457" s="170" t="s">
        <v>2970</v>
      </c>
      <c r="D457" s="2"/>
      <c r="E457" s="2"/>
      <c r="F457" s="2"/>
      <c r="G457" s="2"/>
      <c r="H457" s="2"/>
      <c r="I457" s="2"/>
      <c r="J457" s="2"/>
      <c r="K457" s="107"/>
    </row>
    <row r="458" spans="1:11" x14ac:dyDescent="0.35">
      <c r="A458" s="111">
        <v>19</v>
      </c>
      <c r="B458" s="109" t="s">
        <v>2969</v>
      </c>
      <c r="C458" s="131" t="s">
        <v>2968</v>
      </c>
      <c r="D458" s="2"/>
      <c r="E458" s="2"/>
      <c r="F458" s="2"/>
      <c r="G458" s="2"/>
      <c r="H458" s="2"/>
      <c r="I458" s="2"/>
      <c r="J458" s="2"/>
      <c r="K458" s="107"/>
    </row>
    <row r="459" spans="1:11" x14ac:dyDescent="0.35">
      <c r="A459" s="111">
        <v>20</v>
      </c>
      <c r="B459" s="109" t="s">
        <v>2967</v>
      </c>
      <c r="C459" s="170" t="s">
        <v>2966</v>
      </c>
      <c r="D459" s="2"/>
      <c r="E459" s="2"/>
      <c r="F459" s="2"/>
      <c r="G459" s="2"/>
      <c r="H459" s="2"/>
      <c r="I459" s="2"/>
      <c r="J459" s="2"/>
      <c r="K459" s="107"/>
    </row>
    <row r="460" spans="1:11" x14ac:dyDescent="0.35">
      <c r="A460" s="111">
        <v>21</v>
      </c>
      <c r="B460" s="109" t="s">
        <v>2965</v>
      </c>
      <c r="C460" s="131" t="s">
        <v>2964</v>
      </c>
      <c r="D460" s="2"/>
      <c r="E460" s="2"/>
      <c r="F460" s="2"/>
      <c r="G460" s="2"/>
      <c r="H460" s="2"/>
      <c r="I460" s="2"/>
      <c r="J460" s="2"/>
      <c r="K460" s="107"/>
    </row>
    <row r="461" spans="1:11" x14ac:dyDescent="0.35">
      <c r="A461" s="111">
        <v>22</v>
      </c>
      <c r="B461" s="109" t="s">
        <v>2963</v>
      </c>
      <c r="C461" s="131" t="s">
        <v>2962</v>
      </c>
      <c r="D461" s="2"/>
      <c r="E461" s="2"/>
      <c r="F461" s="2"/>
      <c r="G461" s="2"/>
      <c r="H461" s="2"/>
      <c r="I461" s="2"/>
      <c r="J461" s="2"/>
      <c r="K461" s="107"/>
    </row>
    <row r="462" spans="1:11" x14ac:dyDescent="0.35">
      <c r="A462" s="111">
        <v>23</v>
      </c>
      <c r="B462" s="109" t="s">
        <v>2961</v>
      </c>
      <c r="C462" s="131" t="s">
        <v>2960</v>
      </c>
      <c r="D462" s="2"/>
      <c r="E462" s="2"/>
      <c r="F462" s="2"/>
      <c r="G462" s="2"/>
      <c r="H462" s="2"/>
      <c r="I462" s="2"/>
      <c r="J462" s="2"/>
      <c r="K462" s="107"/>
    </row>
    <row r="463" spans="1:11" x14ac:dyDescent="0.35">
      <c r="A463" s="111">
        <v>24</v>
      </c>
      <c r="B463" s="109" t="s">
        <v>2959</v>
      </c>
      <c r="C463" s="170" t="s">
        <v>2958</v>
      </c>
      <c r="D463" s="2"/>
      <c r="E463" s="2"/>
      <c r="F463" s="2"/>
      <c r="G463" s="2"/>
      <c r="H463" s="2"/>
      <c r="I463" s="2"/>
      <c r="J463" s="2"/>
      <c r="K463" s="107"/>
    </row>
    <row r="464" spans="1:11" x14ac:dyDescent="0.35">
      <c r="A464" s="111">
        <v>25</v>
      </c>
      <c r="B464" s="109" t="s">
        <v>2957</v>
      </c>
      <c r="C464" s="131" t="s">
        <v>2956</v>
      </c>
      <c r="D464" s="2"/>
      <c r="E464" s="2"/>
      <c r="F464" s="2"/>
      <c r="G464" s="2"/>
      <c r="H464" s="2"/>
      <c r="I464" s="2"/>
      <c r="J464" s="2"/>
      <c r="K464" s="107"/>
    </row>
    <row r="465" spans="1:11" x14ac:dyDescent="0.35">
      <c r="A465" s="111">
        <v>26</v>
      </c>
      <c r="B465" s="109" t="s">
        <v>2955</v>
      </c>
      <c r="C465" s="131" t="s">
        <v>2954</v>
      </c>
      <c r="D465" s="2"/>
      <c r="E465" s="2"/>
      <c r="F465" s="2"/>
      <c r="G465" s="2"/>
      <c r="H465" s="2"/>
      <c r="I465" s="2"/>
      <c r="J465" s="2"/>
      <c r="K465" s="107"/>
    </row>
    <row r="466" spans="1:11" x14ac:dyDescent="0.35">
      <c r="A466" s="111">
        <v>27</v>
      </c>
      <c r="B466" s="109" t="s">
        <v>2953</v>
      </c>
      <c r="C466" s="131" t="s">
        <v>2952</v>
      </c>
      <c r="D466" s="2"/>
      <c r="E466" s="2"/>
      <c r="F466" s="2"/>
      <c r="G466" s="2"/>
      <c r="H466" s="2"/>
      <c r="I466" s="2"/>
      <c r="J466" s="2"/>
      <c r="K466" s="107"/>
    </row>
    <row r="467" spans="1:11" x14ac:dyDescent="0.35">
      <c r="A467" s="111">
        <v>28</v>
      </c>
      <c r="B467" s="109" t="s">
        <v>2951</v>
      </c>
      <c r="C467" s="131" t="s">
        <v>2950</v>
      </c>
      <c r="D467" s="2"/>
      <c r="E467" s="2"/>
      <c r="F467" s="2"/>
      <c r="G467" s="2"/>
      <c r="H467" s="2"/>
      <c r="I467" s="2"/>
      <c r="J467" s="2"/>
      <c r="K467" s="107"/>
    </row>
    <row r="468" spans="1:11" ht="15" thickBot="1" x14ac:dyDescent="0.4">
      <c r="A468" s="126">
        <v>29</v>
      </c>
      <c r="B468" s="105" t="s">
        <v>2949</v>
      </c>
      <c r="C468" s="140" t="s">
        <v>2948</v>
      </c>
      <c r="D468" s="103"/>
      <c r="E468" s="103"/>
      <c r="F468" s="103"/>
      <c r="G468" s="103"/>
      <c r="H468" s="103"/>
      <c r="I468" s="103"/>
      <c r="J468" s="103"/>
      <c r="K468" s="102"/>
    </row>
    <row r="470" spans="1:11" x14ac:dyDescent="0.35">
      <c r="D470" s="360" t="s">
        <v>299</v>
      </c>
      <c r="E470" s="360"/>
      <c r="F470" s="360"/>
      <c r="G470" s="360"/>
      <c r="H470" s="360"/>
      <c r="I470" s="360"/>
      <c r="J470" s="360"/>
      <c r="K470" s="360"/>
    </row>
    <row r="471" spans="1:11" x14ac:dyDescent="0.35">
      <c r="D471" s="360" t="s">
        <v>298</v>
      </c>
      <c r="E471" s="360"/>
      <c r="F471" s="360"/>
      <c r="G471" s="360"/>
      <c r="H471" s="360"/>
      <c r="I471" s="360"/>
      <c r="J471" s="360"/>
      <c r="K471" s="360"/>
    </row>
    <row r="475" spans="1:11" x14ac:dyDescent="0.35">
      <c r="D475" s="360" t="s">
        <v>297</v>
      </c>
      <c r="E475" s="360"/>
      <c r="F475" s="360"/>
      <c r="G475" s="360"/>
      <c r="H475" s="360"/>
      <c r="I475" s="360"/>
      <c r="J475" s="360"/>
      <c r="K475" s="360"/>
    </row>
    <row r="488" spans="1:11" x14ac:dyDescent="0.35">
      <c r="A488" s="352" t="s">
        <v>379</v>
      </c>
      <c r="B488" s="352"/>
      <c r="C488" s="352"/>
      <c r="D488" s="352"/>
      <c r="E488" s="352"/>
      <c r="F488" s="352"/>
      <c r="G488" s="352"/>
      <c r="H488" s="352"/>
      <c r="I488" s="352"/>
      <c r="J488" s="352"/>
      <c r="K488" s="352"/>
    </row>
    <row r="489" spans="1:11" x14ac:dyDescent="0.35">
      <c r="A489" s="352" t="s">
        <v>378</v>
      </c>
      <c r="B489" s="352"/>
      <c r="C489" s="352"/>
      <c r="D489" s="352"/>
      <c r="E489" s="352"/>
      <c r="F489" s="352"/>
      <c r="G489" s="352"/>
      <c r="H489" s="352"/>
      <c r="I489" s="352"/>
      <c r="J489" s="352"/>
      <c r="K489" s="352"/>
    </row>
    <row r="490" spans="1:11" x14ac:dyDescent="0.35">
      <c r="A490" s="352" t="s">
        <v>377</v>
      </c>
      <c r="B490" s="352"/>
      <c r="C490" s="352"/>
      <c r="D490" s="352"/>
      <c r="E490" s="352"/>
      <c r="F490" s="352"/>
      <c r="G490" s="352"/>
      <c r="H490" s="352"/>
      <c r="I490" s="352"/>
      <c r="J490" s="352"/>
      <c r="K490" s="352"/>
    </row>
    <row r="491" spans="1:11" x14ac:dyDescent="0.35">
      <c r="A491" s="119"/>
      <c r="B491" s="119"/>
      <c r="C491" s="119"/>
      <c r="D491" s="119"/>
      <c r="E491" s="119"/>
      <c r="F491" s="119"/>
      <c r="G491" s="119"/>
      <c r="H491" s="119"/>
      <c r="I491" s="119"/>
      <c r="J491" s="119"/>
      <c r="K491" s="119"/>
    </row>
    <row r="492" spans="1:11" x14ac:dyDescent="0.35">
      <c r="A492" s="352" t="s">
        <v>2947</v>
      </c>
      <c r="B492" s="352"/>
      <c r="C492" s="352"/>
      <c r="D492" s="352"/>
      <c r="E492" s="352"/>
      <c r="F492" s="352"/>
      <c r="G492" s="352"/>
      <c r="H492" s="352"/>
      <c r="I492" s="352"/>
      <c r="J492" s="352"/>
      <c r="K492" s="352"/>
    </row>
    <row r="494" spans="1:11" x14ac:dyDescent="0.35">
      <c r="A494" t="s">
        <v>375</v>
      </c>
    </row>
    <row r="496" spans="1:11" x14ac:dyDescent="0.35">
      <c r="A496" t="s">
        <v>374</v>
      </c>
    </row>
    <row r="497" spans="1:11" x14ac:dyDescent="0.35">
      <c r="A497" t="s">
        <v>373</v>
      </c>
    </row>
    <row r="498" spans="1:11" ht="15" thickBot="1" x14ac:dyDescent="0.4"/>
    <row r="499" spans="1:11" x14ac:dyDescent="0.35">
      <c r="A499" s="353" t="s">
        <v>372</v>
      </c>
      <c r="B499" s="357"/>
      <c r="C499" s="361" t="s">
        <v>371</v>
      </c>
      <c r="D499" s="357" t="s">
        <v>370</v>
      </c>
      <c r="E499" s="357"/>
      <c r="F499" s="357"/>
      <c r="G499" s="357"/>
      <c r="H499" s="357"/>
      <c r="I499" s="357"/>
      <c r="J499" s="361" t="s">
        <v>369</v>
      </c>
      <c r="K499" s="363" t="s">
        <v>368</v>
      </c>
    </row>
    <row r="500" spans="1:11" ht="15" thickBot="1" x14ac:dyDescent="0.4">
      <c r="A500" s="118" t="s">
        <v>367</v>
      </c>
      <c r="B500" s="117" t="s">
        <v>366</v>
      </c>
      <c r="C500" s="362"/>
      <c r="D500" s="117">
        <v>1</v>
      </c>
      <c r="E500" s="117">
        <v>2</v>
      </c>
      <c r="F500" s="117">
        <v>3</v>
      </c>
      <c r="G500" s="117">
        <v>4</v>
      </c>
      <c r="H500" s="117">
        <v>5</v>
      </c>
      <c r="I500" s="117">
        <v>6</v>
      </c>
      <c r="J500" s="362"/>
      <c r="K500" s="364"/>
    </row>
    <row r="501" spans="1:11" x14ac:dyDescent="0.35">
      <c r="A501" s="116">
        <v>1</v>
      </c>
      <c r="B501" s="115" t="s">
        <v>2946</v>
      </c>
      <c r="C501" s="145" t="s">
        <v>2945</v>
      </c>
      <c r="D501" s="113"/>
      <c r="E501" s="113"/>
      <c r="F501" s="113"/>
      <c r="G501" s="113"/>
      <c r="H501" s="113"/>
      <c r="I501" s="113"/>
      <c r="J501" s="113"/>
      <c r="K501" s="112"/>
    </row>
    <row r="502" spans="1:11" x14ac:dyDescent="0.35">
      <c r="A502" s="111">
        <v>2</v>
      </c>
      <c r="B502" s="109" t="s">
        <v>2944</v>
      </c>
      <c r="C502" s="170" t="s">
        <v>2943</v>
      </c>
      <c r="D502" s="2"/>
      <c r="E502" s="2"/>
      <c r="F502" s="2"/>
      <c r="G502" s="2"/>
      <c r="H502" s="2"/>
      <c r="I502" s="2"/>
      <c r="J502" s="2"/>
      <c r="K502" s="107"/>
    </row>
    <row r="503" spans="1:11" x14ac:dyDescent="0.35">
      <c r="A503" s="111">
        <v>3</v>
      </c>
      <c r="B503" s="109" t="s">
        <v>2942</v>
      </c>
      <c r="C503" s="170" t="s">
        <v>2941</v>
      </c>
      <c r="D503" s="2"/>
      <c r="E503" s="2"/>
      <c r="F503" s="2"/>
      <c r="G503" s="2"/>
      <c r="H503" s="2"/>
      <c r="I503" s="2"/>
      <c r="J503" s="2"/>
      <c r="K503" s="107"/>
    </row>
    <row r="504" spans="1:11" x14ac:dyDescent="0.35">
      <c r="A504" s="111">
        <v>4</v>
      </c>
      <c r="B504" s="109" t="s">
        <v>2940</v>
      </c>
      <c r="C504" s="131" t="s">
        <v>2939</v>
      </c>
      <c r="D504" s="2"/>
      <c r="E504" s="2"/>
      <c r="F504" s="2"/>
      <c r="G504" s="2"/>
      <c r="H504" s="2"/>
      <c r="I504" s="2"/>
      <c r="J504" s="2"/>
      <c r="K504" s="107"/>
    </row>
    <row r="505" spans="1:11" x14ac:dyDescent="0.35">
      <c r="A505" s="111">
        <v>5</v>
      </c>
      <c r="B505" s="109" t="s">
        <v>2938</v>
      </c>
      <c r="C505" s="131" t="s">
        <v>2937</v>
      </c>
      <c r="D505" s="2"/>
      <c r="E505" s="2"/>
      <c r="F505" s="2"/>
      <c r="G505" s="2"/>
      <c r="H505" s="2"/>
      <c r="I505" s="2"/>
      <c r="J505" s="2"/>
      <c r="K505" s="107"/>
    </row>
    <row r="506" spans="1:11" x14ac:dyDescent="0.35">
      <c r="A506" s="111">
        <v>6</v>
      </c>
      <c r="B506" s="109" t="s">
        <v>2936</v>
      </c>
      <c r="C506" s="131" t="s">
        <v>2935</v>
      </c>
      <c r="D506" s="2"/>
      <c r="E506" s="2"/>
      <c r="F506" s="2"/>
      <c r="G506" s="2"/>
      <c r="H506" s="2"/>
      <c r="I506" s="2"/>
      <c r="J506" s="2"/>
      <c r="K506" s="107"/>
    </row>
    <row r="507" spans="1:11" x14ac:dyDescent="0.35">
      <c r="A507" s="111">
        <v>7</v>
      </c>
      <c r="B507" s="109" t="s">
        <v>2934</v>
      </c>
      <c r="C507" s="131" t="s">
        <v>2933</v>
      </c>
      <c r="D507" s="2"/>
      <c r="E507" s="2"/>
      <c r="F507" s="2"/>
      <c r="G507" s="2"/>
      <c r="H507" s="2"/>
      <c r="I507" s="2"/>
      <c r="J507" s="2"/>
      <c r="K507" s="107"/>
    </row>
    <row r="508" spans="1:11" x14ac:dyDescent="0.35">
      <c r="A508" s="111">
        <v>8</v>
      </c>
      <c r="B508" s="109" t="s">
        <v>2932</v>
      </c>
      <c r="C508" s="131" t="s">
        <v>2931</v>
      </c>
      <c r="D508" s="2"/>
      <c r="E508" s="2"/>
      <c r="F508" s="2"/>
      <c r="G508" s="2"/>
      <c r="H508" s="2"/>
      <c r="I508" s="2"/>
      <c r="J508" s="2"/>
      <c r="K508" s="107"/>
    </row>
    <row r="509" spans="1:11" x14ac:dyDescent="0.35">
      <c r="A509" s="111">
        <v>9</v>
      </c>
      <c r="B509" s="109" t="s">
        <v>2930</v>
      </c>
      <c r="C509" s="131" t="s">
        <v>2929</v>
      </c>
      <c r="D509" s="2"/>
      <c r="E509" s="2"/>
      <c r="F509" s="2"/>
      <c r="G509" s="2"/>
      <c r="H509" s="2"/>
      <c r="I509" s="2"/>
      <c r="J509" s="2"/>
      <c r="K509" s="107"/>
    </row>
    <row r="510" spans="1:11" x14ac:dyDescent="0.35">
      <c r="A510" s="111">
        <v>10</v>
      </c>
      <c r="B510" s="109" t="s">
        <v>2928</v>
      </c>
      <c r="C510" s="170" t="s">
        <v>2927</v>
      </c>
      <c r="D510" s="2"/>
      <c r="E510" s="2"/>
      <c r="F510" s="2"/>
      <c r="G510" s="2"/>
      <c r="H510" s="2"/>
      <c r="I510" s="2"/>
      <c r="J510" s="2"/>
      <c r="K510" s="107"/>
    </row>
    <row r="511" spans="1:11" x14ac:dyDescent="0.35">
      <c r="A511" s="111">
        <v>11</v>
      </c>
      <c r="B511" s="109" t="s">
        <v>2926</v>
      </c>
      <c r="C511" s="131" t="s">
        <v>2925</v>
      </c>
      <c r="D511" s="2"/>
      <c r="E511" s="2"/>
      <c r="F511" s="2"/>
      <c r="G511" s="2"/>
      <c r="H511" s="2"/>
      <c r="I511" s="2"/>
      <c r="J511" s="2"/>
      <c r="K511" s="107"/>
    </row>
    <row r="512" spans="1:11" x14ac:dyDescent="0.35">
      <c r="A512" s="111">
        <v>12</v>
      </c>
      <c r="B512" s="109" t="s">
        <v>2924</v>
      </c>
      <c r="C512" s="131" t="s">
        <v>2923</v>
      </c>
      <c r="D512" s="2"/>
      <c r="E512" s="2"/>
      <c r="F512" s="2"/>
      <c r="G512" s="2"/>
      <c r="H512" s="2"/>
      <c r="I512" s="2"/>
      <c r="J512" s="2"/>
      <c r="K512" s="107"/>
    </row>
    <row r="513" spans="1:11" x14ac:dyDescent="0.35">
      <c r="A513" s="111">
        <v>13</v>
      </c>
      <c r="B513" s="109" t="s">
        <v>2922</v>
      </c>
      <c r="C513" s="131" t="s">
        <v>2921</v>
      </c>
      <c r="D513" s="2"/>
      <c r="E513" s="2"/>
      <c r="F513" s="2"/>
      <c r="G513" s="2"/>
      <c r="H513" s="2"/>
      <c r="I513" s="2"/>
      <c r="J513" s="2"/>
      <c r="K513" s="107"/>
    </row>
    <row r="514" spans="1:11" x14ac:dyDescent="0.35">
      <c r="A514" s="111">
        <v>14</v>
      </c>
      <c r="B514" s="109" t="s">
        <v>2920</v>
      </c>
      <c r="C514" s="131" t="s">
        <v>2919</v>
      </c>
      <c r="D514" s="2"/>
      <c r="E514" s="2"/>
      <c r="F514" s="2"/>
      <c r="G514" s="2"/>
      <c r="H514" s="2"/>
      <c r="I514" s="2"/>
      <c r="J514" s="2"/>
      <c r="K514" s="107"/>
    </row>
    <row r="515" spans="1:11" x14ac:dyDescent="0.35">
      <c r="A515" s="111">
        <v>15</v>
      </c>
      <c r="B515" s="109" t="s">
        <v>2918</v>
      </c>
      <c r="C515" s="170" t="s">
        <v>2917</v>
      </c>
      <c r="D515" s="2"/>
      <c r="E515" s="2"/>
      <c r="F515" s="2"/>
      <c r="G515" s="2"/>
      <c r="H515" s="2"/>
      <c r="I515" s="2"/>
      <c r="J515" s="2"/>
      <c r="K515" s="107"/>
    </row>
    <row r="516" spans="1:11" x14ac:dyDescent="0.35">
      <c r="A516" s="111">
        <v>16</v>
      </c>
      <c r="B516" s="109" t="s">
        <v>2916</v>
      </c>
      <c r="C516" s="2" t="s">
        <v>2915</v>
      </c>
      <c r="D516" s="2"/>
      <c r="E516" s="2"/>
      <c r="F516" s="2"/>
      <c r="G516" s="2"/>
      <c r="H516" s="2"/>
      <c r="I516" s="2"/>
      <c r="J516" s="2"/>
      <c r="K516" s="107"/>
    </row>
    <row r="517" spans="1:11" x14ac:dyDescent="0.35">
      <c r="A517" s="111">
        <v>17</v>
      </c>
      <c r="B517" s="109" t="s">
        <v>2914</v>
      </c>
      <c r="C517" s="131" t="s">
        <v>2913</v>
      </c>
      <c r="D517" s="2"/>
      <c r="E517" s="2"/>
      <c r="F517" s="2"/>
      <c r="G517" s="2"/>
      <c r="H517" s="2"/>
      <c r="I517" s="2"/>
      <c r="J517" s="2"/>
      <c r="K517" s="107"/>
    </row>
    <row r="518" spans="1:11" x14ac:dyDescent="0.35">
      <c r="A518" s="111">
        <v>18</v>
      </c>
      <c r="B518" s="109" t="s">
        <v>2912</v>
      </c>
      <c r="C518" s="131" t="s">
        <v>2911</v>
      </c>
      <c r="D518" s="2"/>
      <c r="E518" s="2"/>
      <c r="F518" s="2"/>
      <c r="G518" s="2"/>
      <c r="H518" s="2"/>
      <c r="I518" s="2"/>
      <c r="J518" s="2"/>
      <c r="K518" s="107"/>
    </row>
    <row r="519" spans="1:11" ht="15.75" customHeight="1" x14ac:dyDescent="0.35">
      <c r="A519" s="111">
        <v>19</v>
      </c>
      <c r="B519" s="109" t="s">
        <v>2910</v>
      </c>
      <c r="C519" s="131" t="s">
        <v>2909</v>
      </c>
      <c r="D519" s="2"/>
      <c r="E519" s="2"/>
      <c r="F519" s="2"/>
      <c r="G519" s="2"/>
      <c r="H519" s="2"/>
      <c r="I519" s="2"/>
      <c r="J519" s="2"/>
      <c r="K519" s="107"/>
    </row>
    <row r="520" spans="1:11" x14ac:dyDescent="0.35">
      <c r="A520" s="111">
        <v>20</v>
      </c>
      <c r="B520" s="109" t="s">
        <v>2908</v>
      </c>
      <c r="C520" s="131" t="s">
        <v>2907</v>
      </c>
      <c r="D520" s="2"/>
      <c r="E520" s="2"/>
      <c r="F520" s="2"/>
      <c r="G520" s="2"/>
      <c r="H520" s="2"/>
      <c r="I520" s="2"/>
      <c r="J520" s="2"/>
      <c r="K520" s="107"/>
    </row>
    <row r="521" spans="1:11" x14ac:dyDescent="0.35">
      <c r="A521" s="111">
        <v>21</v>
      </c>
      <c r="B521" s="109" t="s">
        <v>2906</v>
      </c>
      <c r="C521" s="170" t="s">
        <v>2905</v>
      </c>
      <c r="D521" s="2"/>
      <c r="E521" s="2"/>
      <c r="F521" s="2"/>
      <c r="G521" s="2"/>
      <c r="H521" s="2"/>
      <c r="I521" s="2"/>
      <c r="J521" s="2"/>
      <c r="K521" s="107"/>
    </row>
    <row r="522" spans="1:11" x14ac:dyDescent="0.35">
      <c r="A522" s="111">
        <v>22</v>
      </c>
      <c r="B522" s="109" t="s">
        <v>2904</v>
      </c>
      <c r="C522" s="131" t="s">
        <v>2903</v>
      </c>
      <c r="D522" s="2"/>
      <c r="E522" s="2"/>
      <c r="F522" s="2"/>
      <c r="G522" s="2"/>
      <c r="H522" s="2"/>
      <c r="I522" s="2"/>
      <c r="J522" s="2"/>
      <c r="K522" s="107"/>
    </row>
    <row r="523" spans="1:11" x14ac:dyDescent="0.35">
      <c r="A523" s="111">
        <v>23</v>
      </c>
      <c r="B523" s="109" t="s">
        <v>2902</v>
      </c>
      <c r="C523" s="131" t="s">
        <v>2901</v>
      </c>
      <c r="D523" s="2"/>
      <c r="E523" s="2"/>
      <c r="F523" s="2"/>
      <c r="G523" s="2"/>
      <c r="H523" s="2"/>
      <c r="I523" s="2"/>
      <c r="J523" s="2"/>
      <c r="K523" s="107"/>
    </row>
    <row r="524" spans="1:11" x14ac:dyDescent="0.35">
      <c r="A524" s="111">
        <v>24</v>
      </c>
      <c r="B524" s="109" t="s">
        <v>2900</v>
      </c>
      <c r="C524" s="170" t="s">
        <v>2899</v>
      </c>
      <c r="D524" s="2"/>
      <c r="E524" s="2"/>
      <c r="F524" s="2"/>
      <c r="G524" s="2"/>
      <c r="H524" s="2"/>
      <c r="I524" s="2"/>
      <c r="J524" s="2"/>
      <c r="K524" s="107"/>
    </row>
    <row r="525" spans="1:11" x14ac:dyDescent="0.35">
      <c r="A525" s="111">
        <v>25</v>
      </c>
      <c r="B525" s="109" t="s">
        <v>2898</v>
      </c>
      <c r="C525" s="170" t="s">
        <v>2897</v>
      </c>
      <c r="D525" s="2"/>
      <c r="E525" s="2"/>
      <c r="F525" s="2"/>
      <c r="G525" s="2"/>
      <c r="H525" s="2"/>
      <c r="I525" s="2"/>
      <c r="J525" s="2"/>
      <c r="K525" s="107"/>
    </row>
    <row r="526" spans="1:11" x14ac:dyDescent="0.35">
      <c r="A526" s="111">
        <v>26</v>
      </c>
      <c r="B526" s="109" t="s">
        <v>2896</v>
      </c>
      <c r="C526" s="170" t="s">
        <v>2895</v>
      </c>
      <c r="D526" s="2"/>
      <c r="E526" s="2"/>
      <c r="F526" s="2"/>
      <c r="G526" s="2"/>
      <c r="H526" s="2"/>
      <c r="I526" s="2"/>
      <c r="J526" s="2"/>
      <c r="K526" s="107"/>
    </row>
    <row r="527" spans="1:11" ht="15.75" customHeight="1" x14ac:dyDescent="0.35">
      <c r="A527" s="111">
        <v>27</v>
      </c>
      <c r="B527" s="109" t="s">
        <v>2894</v>
      </c>
      <c r="C527" s="131" t="s">
        <v>2893</v>
      </c>
      <c r="D527" s="2"/>
      <c r="E527" s="2"/>
      <c r="F527" s="2"/>
      <c r="G527" s="2"/>
      <c r="H527" s="2"/>
      <c r="I527" s="2"/>
      <c r="J527" s="2"/>
      <c r="K527" s="107"/>
    </row>
    <row r="528" spans="1:11" ht="15.75" customHeight="1" x14ac:dyDescent="0.35">
      <c r="A528" s="111">
        <v>28</v>
      </c>
      <c r="B528" s="109" t="s">
        <v>2892</v>
      </c>
      <c r="C528" s="131" t="s">
        <v>2891</v>
      </c>
      <c r="D528" s="2"/>
      <c r="E528" s="2"/>
      <c r="F528" s="2"/>
      <c r="G528" s="2"/>
      <c r="H528" s="2"/>
      <c r="I528" s="2"/>
      <c r="J528" s="2"/>
      <c r="K528" s="107"/>
    </row>
    <row r="529" spans="1:11" x14ac:dyDescent="0.35">
      <c r="A529" s="111">
        <v>29</v>
      </c>
      <c r="B529" s="109" t="s">
        <v>2890</v>
      </c>
      <c r="C529" s="131" t="s">
        <v>2889</v>
      </c>
      <c r="D529" s="2"/>
      <c r="E529" s="2"/>
      <c r="F529" s="2"/>
      <c r="G529" s="2"/>
      <c r="H529" s="2"/>
      <c r="I529" s="2"/>
      <c r="J529" s="2"/>
      <c r="K529" s="107"/>
    </row>
    <row r="530" spans="1:11" x14ac:dyDescent="0.35">
      <c r="A530" s="111">
        <v>30</v>
      </c>
      <c r="B530" s="109" t="s">
        <v>2888</v>
      </c>
      <c r="C530" s="131" t="s">
        <v>2887</v>
      </c>
      <c r="D530" s="2"/>
      <c r="E530" s="2"/>
      <c r="F530" s="2"/>
      <c r="G530" s="2"/>
      <c r="H530" s="2"/>
      <c r="I530" s="2"/>
      <c r="J530" s="2"/>
      <c r="K530" s="107"/>
    </row>
    <row r="531" spans="1:11" ht="15" thickBot="1" x14ac:dyDescent="0.4">
      <c r="A531" s="126">
        <v>31</v>
      </c>
      <c r="B531" s="105" t="s">
        <v>2886</v>
      </c>
      <c r="C531" s="140" t="s">
        <v>2885</v>
      </c>
      <c r="D531" s="103"/>
      <c r="E531" s="103"/>
      <c r="F531" s="103"/>
      <c r="G531" s="103"/>
      <c r="H531" s="103"/>
      <c r="I531" s="103"/>
      <c r="J531" s="103"/>
      <c r="K531" s="102"/>
    </row>
    <row r="533" spans="1:11" x14ac:dyDescent="0.35">
      <c r="D533" s="360" t="s">
        <v>299</v>
      </c>
      <c r="E533" s="360"/>
      <c r="F533" s="360"/>
      <c r="G533" s="360"/>
      <c r="H533" s="360"/>
      <c r="I533" s="360"/>
      <c r="J533" s="360"/>
      <c r="K533" s="360"/>
    </row>
    <row r="534" spans="1:11" x14ac:dyDescent="0.35">
      <c r="D534" s="360" t="s">
        <v>298</v>
      </c>
      <c r="E534" s="360"/>
      <c r="F534" s="360"/>
      <c r="G534" s="360"/>
      <c r="H534" s="360"/>
      <c r="I534" s="360"/>
      <c r="J534" s="360"/>
      <c r="K534" s="360"/>
    </row>
    <row r="538" spans="1:11" x14ac:dyDescent="0.35">
      <c r="D538" s="360" t="s">
        <v>297</v>
      </c>
      <c r="E538" s="360"/>
      <c r="F538" s="360"/>
      <c r="G538" s="360"/>
      <c r="H538" s="360"/>
      <c r="I538" s="360"/>
      <c r="J538" s="360"/>
      <c r="K538" s="360"/>
    </row>
    <row r="549" spans="1:11" x14ac:dyDescent="0.35">
      <c r="A549" s="352" t="s">
        <v>379</v>
      </c>
      <c r="B549" s="352"/>
      <c r="C549" s="352"/>
      <c r="D549" s="352"/>
      <c r="E549" s="352"/>
      <c r="F549" s="352"/>
      <c r="G549" s="352"/>
      <c r="H549" s="352"/>
      <c r="I549" s="352"/>
      <c r="J549" s="352"/>
      <c r="K549" s="352"/>
    </row>
    <row r="550" spans="1:11" x14ac:dyDescent="0.35">
      <c r="A550" s="352" t="s">
        <v>378</v>
      </c>
      <c r="B550" s="352"/>
      <c r="C550" s="352"/>
      <c r="D550" s="352"/>
      <c r="E550" s="352"/>
      <c r="F550" s="352"/>
      <c r="G550" s="352"/>
      <c r="H550" s="352"/>
      <c r="I550" s="352"/>
      <c r="J550" s="352"/>
      <c r="K550" s="352"/>
    </row>
    <row r="551" spans="1:11" x14ac:dyDescent="0.35">
      <c r="A551" s="352" t="s">
        <v>377</v>
      </c>
      <c r="B551" s="352"/>
      <c r="C551" s="352"/>
      <c r="D551" s="352"/>
      <c r="E551" s="352"/>
      <c r="F551" s="352"/>
      <c r="G551" s="352"/>
      <c r="H551" s="352"/>
      <c r="I551" s="352"/>
      <c r="J551" s="352"/>
      <c r="K551" s="352"/>
    </row>
    <row r="552" spans="1:11" x14ac:dyDescent="0.35">
      <c r="A552" s="119"/>
      <c r="B552" s="119"/>
      <c r="C552" s="119"/>
      <c r="D552" s="119"/>
      <c r="E552" s="119"/>
      <c r="F552" s="119"/>
      <c r="G552" s="119"/>
      <c r="H552" s="119"/>
      <c r="I552" s="119"/>
      <c r="J552" s="119"/>
      <c r="K552" s="119"/>
    </row>
    <row r="553" spans="1:11" x14ac:dyDescent="0.35">
      <c r="A553" s="352" t="s">
        <v>2884</v>
      </c>
      <c r="B553" s="352"/>
      <c r="C553" s="352"/>
      <c r="D553" s="352"/>
      <c r="E553" s="352"/>
      <c r="F553" s="352"/>
      <c r="G553" s="352"/>
      <c r="H553" s="352"/>
      <c r="I553" s="352"/>
      <c r="J553" s="352"/>
      <c r="K553" s="352"/>
    </row>
    <row r="555" spans="1:11" x14ac:dyDescent="0.35">
      <c r="A555" t="s">
        <v>375</v>
      </c>
    </row>
    <row r="557" spans="1:11" x14ac:dyDescent="0.35">
      <c r="A557" t="s">
        <v>374</v>
      </c>
    </row>
    <row r="558" spans="1:11" x14ac:dyDescent="0.35">
      <c r="A558" t="s">
        <v>373</v>
      </c>
    </row>
    <row r="559" spans="1:11" ht="15" thickBot="1" x14ac:dyDescent="0.4"/>
    <row r="560" spans="1:11" x14ac:dyDescent="0.35">
      <c r="A560" s="353" t="s">
        <v>372</v>
      </c>
      <c r="B560" s="357"/>
      <c r="C560" s="361" t="s">
        <v>371</v>
      </c>
      <c r="D560" s="357" t="s">
        <v>370</v>
      </c>
      <c r="E560" s="357"/>
      <c r="F560" s="357"/>
      <c r="G560" s="357"/>
      <c r="H560" s="357"/>
      <c r="I560" s="357"/>
      <c r="J560" s="361" t="s">
        <v>369</v>
      </c>
      <c r="K560" s="363" t="s">
        <v>368</v>
      </c>
    </row>
    <row r="561" spans="1:11" ht="15" thickBot="1" x14ac:dyDescent="0.4">
      <c r="A561" s="118" t="s">
        <v>367</v>
      </c>
      <c r="B561" s="117" t="s">
        <v>366</v>
      </c>
      <c r="C561" s="362"/>
      <c r="D561" s="117">
        <v>1</v>
      </c>
      <c r="E561" s="117">
        <v>2</v>
      </c>
      <c r="F561" s="117">
        <v>3</v>
      </c>
      <c r="G561" s="117">
        <v>4</v>
      </c>
      <c r="H561" s="117">
        <v>5</v>
      </c>
      <c r="I561" s="117">
        <v>6</v>
      </c>
      <c r="J561" s="362"/>
      <c r="K561" s="364"/>
    </row>
    <row r="562" spans="1:11" x14ac:dyDescent="0.35">
      <c r="A562" s="116">
        <v>1</v>
      </c>
      <c r="B562" s="115" t="s">
        <v>2883</v>
      </c>
      <c r="C562" s="145" t="s">
        <v>2882</v>
      </c>
      <c r="D562" s="113"/>
      <c r="E562" s="113"/>
      <c r="F562" s="113"/>
      <c r="G562" s="113"/>
      <c r="H562" s="113"/>
      <c r="I562" s="113"/>
      <c r="J562" s="113"/>
      <c r="K562" s="112"/>
    </row>
    <row r="563" spans="1:11" x14ac:dyDescent="0.35">
      <c r="A563" s="111">
        <v>2</v>
      </c>
      <c r="B563" s="109" t="s">
        <v>2881</v>
      </c>
      <c r="C563" s="131" t="s">
        <v>2880</v>
      </c>
      <c r="D563" s="2"/>
      <c r="E563" s="2"/>
      <c r="F563" s="2"/>
      <c r="G563" s="2"/>
      <c r="H563" s="2"/>
      <c r="I563" s="2"/>
      <c r="J563" s="2"/>
      <c r="K563" s="107"/>
    </row>
    <row r="564" spans="1:11" x14ac:dyDescent="0.35">
      <c r="A564" s="111">
        <v>3</v>
      </c>
      <c r="B564" s="109" t="s">
        <v>2879</v>
      </c>
      <c r="C564" s="131" t="s">
        <v>2878</v>
      </c>
      <c r="D564" s="2"/>
      <c r="E564" s="2"/>
      <c r="F564" s="2"/>
      <c r="G564" s="2"/>
      <c r="H564" s="2"/>
      <c r="I564" s="2"/>
      <c r="J564" s="2"/>
      <c r="K564" s="107"/>
    </row>
    <row r="565" spans="1:11" x14ac:dyDescent="0.35">
      <c r="A565" s="111">
        <v>4</v>
      </c>
      <c r="B565" s="109" t="s">
        <v>2877</v>
      </c>
      <c r="C565" s="131" t="s">
        <v>2876</v>
      </c>
      <c r="D565" s="2"/>
      <c r="E565" s="2"/>
      <c r="F565" s="2"/>
      <c r="G565" s="2"/>
      <c r="H565" s="2"/>
      <c r="I565" s="2"/>
      <c r="J565" s="2"/>
      <c r="K565" s="107"/>
    </row>
    <row r="566" spans="1:11" x14ac:dyDescent="0.35">
      <c r="A566" s="111">
        <v>5</v>
      </c>
      <c r="B566" s="109" t="s">
        <v>2875</v>
      </c>
      <c r="C566" s="131" t="s">
        <v>2874</v>
      </c>
      <c r="D566" s="2"/>
      <c r="E566" s="2"/>
      <c r="F566" s="2"/>
      <c r="G566" s="2"/>
      <c r="H566" s="2"/>
      <c r="I566" s="2"/>
      <c r="J566" s="2"/>
      <c r="K566" s="107"/>
    </row>
    <row r="567" spans="1:11" x14ac:dyDescent="0.35">
      <c r="A567" s="111">
        <v>6</v>
      </c>
      <c r="B567" s="109" t="s">
        <v>2873</v>
      </c>
      <c r="C567" s="131" t="s">
        <v>2872</v>
      </c>
      <c r="D567" s="2"/>
      <c r="E567" s="2"/>
      <c r="F567" s="2"/>
      <c r="G567" s="2"/>
      <c r="H567" s="2"/>
      <c r="I567" s="2"/>
      <c r="J567" s="2"/>
      <c r="K567" s="107"/>
    </row>
    <row r="568" spans="1:11" x14ac:dyDescent="0.35">
      <c r="A568" s="111">
        <v>7</v>
      </c>
      <c r="B568" s="109" t="s">
        <v>2871</v>
      </c>
      <c r="C568" s="131" t="s">
        <v>2870</v>
      </c>
      <c r="D568" s="2"/>
      <c r="E568" s="2"/>
      <c r="F568" s="2"/>
      <c r="G568" s="2"/>
      <c r="H568" s="2"/>
      <c r="I568" s="2"/>
      <c r="J568" s="2"/>
      <c r="K568" s="107"/>
    </row>
    <row r="569" spans="1:11" x14ac:dyDescent="0.35">
      <c r="A569" s="111">
        <v>8</v>
      </c>
      <c r="B569" s="109" t="s">
        <v>2869</v>
      </c>
      <c r="C569" s="170" t="s">
        <v>2868</v>
      </c>
      <c r="D569" s="2"/>
      <c r="E569" s="2"/>
      <c r="F569" s="2"/>
      <c r="G569" s="2"/>
      <c r="H569" s="2"/>
      <c r="I569" s="2"/>
      <c r="J569" s="2"/>
      <c r="K569" s="107"/>
    </row>
    <row r="570" spans="1:11" x14ac:dyDescent="0.35">
      <c r="A570" s="111">
        <v>9</v>
      </c>
      <c r="B570" s="109" t="s">
        <v>2867</v>
      </c>
      <c r="C570" s="170" t="s">
        <v>2866</v>
      </c>
      <c r="D570" s="2"/>
      <c r="E570" s="2"/>
      <c r="F570" s="2"/>
      <c r="G570" s="2"/>
      <c r="H570" s="2"/>
      <c r="I570" s="2"/>
      <c r="J570" s="2"/>
      <c r="K570" s="107"/>
    </row>
    <row r="571" spans="1:11" x14ac:dyDescent="0.35">
      <c r="A571" s="111">
        <v>10</v>
      </c>
      <c r="B571" s="109" t="s">
        <v>2865</v>
      </c>
      <c r="C571" s="131" t="s">
        <v>2864</v>
      </c>
      <c r="D571" s="2"/>
      <c r="E571" s="2"/>
      <c r="F571" s="2"/>
      <c r="G571" s="2"/>
      <c r="H571" s="2"/>
      <c r="I571" s="2"/>
      <c r="J571" s="2"/>
      <c r="K571" s="107"/>
    </row>
    <row r="572" spans="1:11" x14ac:dyDescent="0.35">
      <c r="A572" s="111">
        <v>11</v>
      </c>
      <c r="B572" s="109" t="s">
        <v>2863</v>
      </c>
      <c r="C572" s="170" t="s">
        <v>2862</v>
      </c>
      <c r="D572" s="2"/>
      <c r="E572" s="2"/>
      <c r="F572" s="2"/>
      <c r="G572" s="2"/>
      <c r="H572" s="2"/>
      <c r="I572" s="2"/>
      <c r="J572" s="2"/>
      <c r="K572" s="107"/>
    </row>
    <row r="573" spans="1:11" x14ac:dyDescent="0.35">
      <c r="A573" s="111">
        <v>12</v>
      </c>
      <c r="B573" s="109" t="s">
        <v>2861</v>
      </c>
      <c r="C573" s="170" t="s">
        <v>2860</v>
      </c>
      <c r="D573" s="2"/>
      <c r="E573" s="2"/>
      <c r="F573" s="2"/>
      <c r="G573" s="2"/>
      <c r="H573" s="2"/>
      <c r="I573" s="2"/>
      <c r="J573" s="2"/>
      <c r="K573" s="107"/>
    </row>
    <row r="574" spans="1:11" x14ac:dyDescent="0.35">
      <c r="A574" s="111">
        <v>13</v>
      </c>
      <c r="B574" s="109" t="s">
        <v>2859</v>
      </c>
      <c r="C574" s="108" t="s">
        <v>2858</v>
      </c>
      <c r="D574" s="2"/>
      <c r="E574" s="2"/>
      <c r="F574" s="2"/>
      <c r="G574" s="2"/>
      <c r="H574" s="2"/>
      <c r="I574" s="2"/>
      <c r="J574" s="2"/>
      <c r="K574" s="107"/>
    </row>
    <row r="575" spans="1:11" x14ac:dyDescent="0.35">
      <c r="A575" s="111">
        <v>14</v>
      </c>
      <c r="B575" s="109" t="s">
        <v>2857</v>
      </c>
      <c r="C575" s="170" t="s">
        <v>2856</v>
      </c>
      <c r="D575" s="2"/>
      <c r="E575" s="2"/>
      <c r="F575" s="2"/>
      <c r="G575" s="2"/>
      <c r="H575" s="2"/>
      <c r="I575" s="2"/>
      <c r="J575" s="2"/>
      <c r="K575" s="107"/>
    </row>
    <row r="576" spans="1:11" x14ac:dyDescent="0.35">
      <c r="A576" s="111">
        <v>15</v>
      </c>
      <c r="B576" s="109" t="s">
        <v>2855</v>
      </c>
      <c r="C576" s="170" t="s">
        <v>2854</v>
      </c>
      <c r="D576" s="2"/>
      <c r="E576" s="2"/>
      <c r="F576" s="2"/>
      <c r="G576" s="2"/>
      <c r="H576" s="2"/>
      <c r="I576" s="2"/>
      <c r="J576" s="2"/>
      <c r="K576" s="107"/>
    </row>
    <row r="577" spans="1:11" x14ac:dyDescent="0.35">
      <c r="A577" s="111">
        <v>16</v>
      </c>
      <c r="B577" s="109" t="s">
        <v>2853</v>
      </c>
      <c r="C577" s="170" t="s">
        <v>2852</v>
      </c>
      <c r="D577" s="2"/>
      <c r="E577" s="2"/>
      <c r="F577" s="2"/>
      <c r="G577" s="2"/>
      <c r="H577" s="2"/>
      <c r="I577" s="2"/>
      <c r="J577" s="2"/>
      <c r="K577" s="107"/>
    </row>
    <row r="578" spans="1:11" x14ac:dyDescent="0.35">
      <c r="A578" s="111">
        <v>17</v>
      </c>
      <c r="B578" s="109" t="s">
        <v>2851</v>
      </c>
      <c r="C578" s="131" t="s">
        <v>2850</v>
      </c>
      <c r="D578" s="2"/>
      <c r="E578" s="2"/>
      <c r="F578" s="2"/>
      <c r="G578" s="2"/>
      <c r="H578" s="2"/>
      <c r="I578" s="2"/>
      <c r="J578" s="2"/>
      <c r="K578" s="107"/>
    </row>
    <row r="579" spans="1:11" x14ac:dyDescent="0.35">
      <c r="A579" s="111">
        <v>18</v>
      </c>
      <c r="B579" s="109" t="s">
        <v>2849</v>
      </c>
      <c r="C579" s="131" t="s">
        <v>2848</v>
      </c>
      <c r="D579" s="2"/>
      <c r="E579" s="2"/>
      <c r="F579" s="2"/>
      <c r="G579" s="2"/>
      <c r="H579" s="2"/>
      <c r="I579" s="2"/>
      <c r="J579" s="2"/>
      <c r="K579" s="107"/>
    </row>
    <row r="580" spans="1:11" x14ac:dyDescent="0.35">
      <c r="A580" s="111">
        <v>19</v>
      </c>
      <c r="B580" s="109" t="s">
        <v>2847</v>
      </c>
      <c r="C580" s="131" t="s">
        <v>2846</v>
      </c>
      <c r="D580" s="2"/>
      <c r="E580" s="2"/>
      <c r="F580" s="2"/>
      <c r="G580" s="2"/>
      <c r="H580" s="2"/>
      <c r="I580" s="2"/>
      <c r="J580" s="2"/>
      <c r="K580" s="107"/>
    </row>
    <row r="581" spans="1:11" x14ac:dyDescent="0.35">
      <c r="A581" s="111">
        <v>20</v>
      </c>
      <c r="B581" s="109" t="s">
        <v>2845</v>
      </c>
      <c r="C581" s="170" t="s">
        <v>2844</v>
      </c>
      <c r="D581" s="2"/>
      <c r="E581" s="2"/>
      <c r="F581" s="2"/>
      <c r="G581" s="2"/>
      <c r="H581" s="2"/>
      <c r="I581" s="2"/>
      <c r="J581" s="2"/>
      <c r="K581" s="107"/>
    </row>
    <row r="582" spans="1:11" x14ac:dyDescent="0.35">
      <c r="A582" s="111">
        <v>21</v>
      </c>
      <c r="B582" s="109" t="s">
        <v>2843</v>
      </c>
      <c r="C582" s="170" t="s">
        <v>2842</v>
      </c>
      <c r="D582" s="2"/>
      <c r="E582" s="2"/>
      <c r="F582" s="2"/>
      <c r="G582" s="2"/>
      <c r="H582" s="2"/>
      <c r="I582" s="2"/>
      <c r="J582" s="2"/>
      <c r="K582" s="107"/>
    </row>
    <row r="583" spans="1:11" x14ac:dyDescent="0.35">
      <c r="A583" s="111">
        <v>22</v>
      </c>
      <c r="B583" s="109" t="s">
        <v>2841</v>
      </c>
      <c r="C583" s="131" t="s">
        <v>2840</v>
      </c>
      <c r="D583" s="2"/>
      <c r="E583" s="2"/>
      <c r="F583" s="2"/>
      <c r="G583" s="2"/>
      <c r="H583" s="2"/>
      <c r="I583" s="2"/>
      <c r="J583" s="2"/>
      <c r="K583" s="107"/>
    </row>
    <row r="584" spans="1:11" x14ac:dyDescent="0.35">
      <c r="A584" s="111">
        <v>23</v>
      </c>
      <c r="B584" s="109" t="s">
        <v>2839</v>
      </c>
      <c r="C584" s="170" t="s">
        <v>2838</v>
      </c>
      <c r="D584" s="2"/>
      <c r="E584" s="2"/>
      <c r="F584" s="2"/>
      <c r="G584" s="2"/>
      <c r="H584" s="2"/>
      <c r="I584" s="2"/>
      <c r="J584" s="2"/>
      <c r="K584" s="107"/>
    </row>
    <row r="585" spans="1:11" x14ac:dyDescent="0.35">
      <c r="A585" s="111">
        <v>24</v>
      </c>
      <c r="B585" s="109" t="s">
        <v>2837</v>
      </c>
      <c r="C585" s="131" t="s">
        <v>2836</v>
      </c>
      <c r="D585" s="2"/>
      <c r="E585" s="2"/>
      <c r="F585" s="2"/>
      <c r="G585" s="2"/>
      <c r="H585" s="2"/>
      <c r="I585" s="2"/>
      <c r="J585" s="2"/>
      <c r="K585" s="107"/>
    </row>
    <row r="586" spans="1:11" x14ac:dyDescent="0.35">
      <c r="A586" s="111">
        <v>25</v>
      </c>
      <c r="B586" s="109" t="s">
        <v>2835</v>
      </c>
      <c r="C586" s="170" t="s">
        <v>2834</v>
      </c>
      <c r="D586" s="2"/>
      <c r="E586" s="2"/>
      <c r="F586" s="2"/>
      <c r="G586" s="2"/>
      <c r="H586" s="2"/>
      <c r="I586" s="2"/>
      <c r="J586" s="2"/>
      <c r="K586" s="107"/>
    </row>
    <row r="587" spans="1:11" x14ac:dyDescent="0.35">
      <c r="A587" s="111">
        <v>26</v>
      </c>
      <c r="B587" s="109" t="s">
        <v>2833</v>
      </c>
      <c r="C587" s="170" t="s">
        <v>2832</v>
      </c>
      <c r="D587" s="2"/>
      <c r="E587" s="2"/>
      <c r="F587" s="2"/>
      <c r="G587" s="2"/>
      <c r="H587" s="2"/>
      <c r="I587" s="2"/>
      <c r="J587" s="2"/>
      <c r="K587" s="107"/>
    </row>
    <row r="588" spans="1:11" x14ac:dyDescent="0.35">
      <c r="A588" s="111">
        <v>27</v>
      </c>
      <c r="B588" s="109" t="s">
        <v>2831</v>
      </c>
      <c r="C588" s="170" t="s">
        <v>2830</v>
      </c>
      <c r="D588" s="2"/>
      <c r="E588" s="2"/>
      <c r="F588" s="2"/>
      <c r="G588" s="2"/>
      <c r="H588" s="2"/>
      <c r="I588" s="2"/>
      <c r="J588" s="2"/>
      <c r="K588" s="107"/>
    </row>
    <row r="589" spans="1:11" x14ac:dyDescent="0.35">
      <c r="A589" s="111">
        <v>28</v>
      </c>
      <c r="B589" s="109" t="s">
        <v>2829</v>
      </c>
      <c r="C589" s="170" t="s">
        <v>2828</v>
      </c>
      <c r="D589" s="2"/>
      <c r="E589" s="2"/>
      <c r="F589" s="2"/>
      <c r="G589" s="2"/>
      <c r="H589" s="2"/>
      <c r="I589" s="2"/>
      <c r="J589" s="2"/>
      <c r="K589" s="107"/>
    </row>
    <row r="590" spans="1:11" ht="15" thickBot="1" x14ac:dyDescent="0.4">
      <c r="A590" s="126">
        <v>29</v>
      </c>
      <c r="B590" s="105" t="s">
        <v>2827</v>
      </c>
      <c r="C590" s="140" t="s">
        <v>2826</v>
      </c>
      <c r="D590" s="103"/>
      <c r="E590" s="103"/>
      <c r="F590" s="103"/>
      <c r="G590" s="103"/>
      <c r="H590" s="103"/>
      <c r="I590" s="103"/>
      <c r="J590" s="103"/>
      <c r="K590" s="102"/>
    </row>
    <row r="592" spans="1:11" x14ac:dyDescent="0.35">
      <c r="D592" s="360" t="s">
        <v>299</v>
      </c>
      <c r="E592" s="360"/>
      <c r="F592" s="360"/>
      <c r="G592" s="360"/>
      <c r="H592" s="360"/>
      <c r="I592" s="360"/>
      <c r="J592" s="360"/>
      <c r="K592" s="360"/>
    </row>
    <row r="593" spans="4:11" x14ac:dyDescent="0.35">
      <c r="D593" s="360" t="s">
        <v>298</v>
      </c>
      <c r="E593" s="360"/>
      <c r="F593" s="360"/>
      <c r="G593" s="360"/>
      <c r="H593" s="360"/>
      <c r="I593" s="360"/>
      <c r="J593" s="360"/>
      <c r="K593" s="360"/>
    </row>
    <row r="597" spans="4:11" x14ac:dyDescent="0.35">
      <c r="D597" s="360" t="s">
        <v>297</v>
      </c>
      <c r="E597" s="360"/>
      <c r="F597" s="360"/>
      <c r="G597" s="360"/>
      <c r="H597" s="360"/>
      <c r="I597" s="360"/>
      <c r="J597" s="360"/>
      <c r="K597" s="360"/>
    </row>
    <row r="610" spans="1:11" x14ac:dyDescent="0.35">
      <c r="A610" s="352" t="s">
        <v>379</v>
      </c>
      <c r="B610" s="352"/>
      <c r="C610" s="352"/>
      <c r="D610" s="352"/>
      <c r="E610" s="352"/>
      <c r="F610" s="352"/>
      <c r="G610" s="352"/>
      <c r="H610" s="352"/>
      <c r="I610" s="352"/>
      <c r="J610" s="352"/>
      <c r="K610" s="352"/>
    </row>
    <row r="611" spans="1:11" x14ac:dyDescent="0.35">
      <c r="A611" s="352" t="s">
        <v>378</v>
      </c>
      <c r="B611" s="352"/>
      <c r="C611" s="352"/>
      <c r="D611" s="352"/>
      <c r="E611" s="352"/>
      <c r="F611" s="352"/>
      <c r="G611" s="352"/>
      <c r="H611" s="352"/>
      <c r="I611" s="352"/>
      <c r="J611" s="352"/>
      <c r="K611" s="352"/>
    </row>
    <row r="612" spans="1:11" x14ac:dyDescent="0.35">
      <c r="A612" s="352" t="s">
        <v>377</v>
      </c>
      <c r="B612" s="352"/>
      <c r="C612" s="352"/>
      <c r="D612" s="352"/>
      <c r="E612" s="352"/>
      <c r="F612" s="352"/>
      <c r="G612" s="352"/>
      <c r="H612" s="352"/>
      <c r="I612" s="352"/>
      <c r="J612" s="352"/>
      <c r="K612" s="352"/>
    </row>
    <row r="613" spans="1:11" x14ac:dyDescent="0.35">
      <c r="A613" s="119"/>
      <c r="B613" s="119"/>
      <c r="C613" s="119"/>
      <c r="D613" s="119"/>
      <c r="E613" s="119"/>
      <c r="F613" s="119"/>
      <c r="G613" s="119"/>
      <c r="H613" s="119"/>
      <c r="I613" s="119"/>
      <c r="J613" s="119"/>
      <c r="K613" s="119"/>
    </row>
    <row r="614" spans="1:11" x14ac:dyDescent="0.35">
      <c r="A614" s="352" t="s">
        <v>2825</v>
      </c>
      <c r="B614" s="352"/>
      <c r="C614" s="352"/>
      <c r="D614" s="352"/>
      <c r="E614" s="352"/>
      <c r="F614" s="352"/>
      <c r="G614" s="352"/>
      <c r="H614" s="352"/>
      <c r="I614" s="352"/>
      <c r="J614" s="352"/>
      <c r="K614" s="352"/>
    </row>
    <row r="616" spans="1:11" x14ac:dyDescent="0.35">
      <c r="A616" t="s">
        <v>375</v>
      </c>
    </row>
    <row r="618" spans="1:11" x14ac:dyDescent="0.35">
      <c r="A618" t="s">
        <v>374</v>
      </c>
    </row>
    <row r="619" spans="1:11" x14ac:dyDescent="0.35">
      <c r="A619" t="s">
        <v>373</v>
      </c>
    </row>
    <row r="620" spans="1:11" ht="15" thickBot="1" x14ac:dyDescent="0.4"/>
    <row r="621" spans="1:11" x14ac:dyDescent="0.35">
      <c r="A621" s="353" t="s">
        <v>372</v>
      </c>
      <c r="B621" s="357"/>
      <c r="C621" s="361" t="s">
        <v>371</v>
      </c>
      <c r="D621" s="357" t="s">
        <v>370</v>
      </c>
      <c r="E621" s="357"/>
      <c r="F621" s="357"/>
      <c r="G621" s="357"/>
      <c r="H621" s="357"/>
      <c r="I621" s="357"/>
      <c r="J621" s="361" t="s">
        <v>369</v>
      </c>
      <c r="K621" s="363" t="s">
        <v>368</v>
      </c>
    </row>
    <row r="622" spans="1:11" ht="15" thickBot="1" x14ac:dyDescent="0.4">
      <c r="A622" s="118" t="s">
        <v>367</v>
      </c>
      <c r="B622" s="117" t="s">
        <v>366</v>
      </c>
      <c r="C622" s="362"/>
      <c r="D622" s="117">
        <v>1</v>
      </c>
      <c r="E622" s="117">
        <v>2</v>
      </c>
      <c r="F622" s="117">
        <v>3</v>
      </c>
      <c r="G622" s="117">
        <v>4</v>
      </c>
      <c r="H622" s="117">
        <v>5</v>
      </c>
      <c r="I622" s="117">
        <v>6</v>
      </c>
      <c r="J622" s="362"/>
      <c r="K622" s="364"/>
    </row>
    <row r="623" spans="1:11" x14ac:dyDescent="0.35">
      <c r="A623" s="116">
        <v>1</v>
      </c>
      <c r="B623" s="115" t="s">
        <v>2824</v>
      </c>
      <c r="C623" s="114" t="s">
        <v>2823</v>
      </c>
      <c r="D623" s="113"/>
      <c r="E623" s="113"/>
      <c r="F623" s="113"/>
      <c r="G623" s="113"/>
      <c r="H623" s="113"/>
      <c r="I623" s="113"/>
      <c r="J623" s="113"/>
      <c r="K623" s="112"/>
    </row>
    <row r="624" spans="1:11" x14ac:dyDescent="0.35">
      <c r="A624" s="111">
        <v>2</v>
      </c>
      <c r="B624" s="109" t="s">
        <v>2822</v>
      </c>
      <c r="C624" s="108" t="s">
        <v>2821</v>
      </c>
      <c r="D624" s="2"/>
      <c r="E624" s="2"/>
      <c r="F624" s="2"/>
      <c r="G624" s="2"/>
      <c r="H624" s="2"/>
      <c r="I624" s="2"/>
      <c r="J624" s="2"/>
      <c r="K624" s="107"/>
    </row>
    <row r="625" spans="1:11" x14ac:dyDescent="0.35">
      <c r="A625" s="111">
        <v>3</v>
      </c>
      <c r="B625" s="109" t="s">
        <v>2820</v>
      </c>
      <c r="C625" s="108" t="s">
        <v>2819</v>
      </c>
      <c r="D625" s="2"/>
      <c r="E625" s="2"/>
      <c r="F625" s="2"/>
      <c r="G625" s="2"/>
      <c r="H625" s="2"/>
      <c r="I625" s="2"/>
      <c r="J625" s="2"/>
      <c r="K625" s="107"/>
    </row>
    <row r="626" spans="1:11" x14ac:dyDescent="0.35">
      <c r="A626" s="111">
        <v>4</v>
      </c>
      <c r="B626" s="109" t="s">
        <v>2818</v>
      </c>
      <c r="C626" s="108" t="s">
        <v>2817</v>
      </c>
      <c r="D626" s="2"/>
      <c r="E626" s="2"/>
      <c r="F626" s="2"/>
      <c r="G626" s="2"/>
      <c r="H626" s="2"/>
      <c r="I626" s="2"/>
      <c r="J626" s="2"/>
      <c r="K626" s="107"/>
    </row>
    <row r="627" spans="1:11" x14ac:dyDescent="0.35">
      <c r="A627" s="111">
        <v>5</v>
      </c>
      <c r="B627" s="109" t="s">
        <v>2816</v>
      </c>
      <c r="C627" s="108" t="s">
        <v>2815</v>
      </c>
      <c r="D627" s="2"/>
      <c r="E627" s="2"/>
      <c r="F627" s="2"/>
      <c r="G627" s="2"/>
      <c r="H627" s="2"/>
      <c r="I627" s="2"/>
      <c r="J627" s="2"/>
      <c r="K627" s="107"/>
    </row>
    <row r="628" spans="1:11" x14ac:dyDescent="0.35">
      <c r="A628" s="111">
        <v>6</v>
      </c>
      <c r="B628" s="109" t="s">
        <v>2814</v>
      </c>
      <c r="C628" s="108" t="s">
        <v>2813</v>
      </c>
      <c r="D628" s="2"/>
      <c r="E628" s="2"/>
      <c r="F628" s="2"/>
      <c r="G628" s="2"/>
      <c r="H628" s="2"/>
      <c r="I628" s="2"/>
      <c r="J628" s="2"/>
      <c r="K628" s="107"/>
    </row>
    <row r="629" spans="1:11" x14ac:dyDescent="0.35">
      <c r="A629" s="111">
        <v>7</v>
      </c>
      <c r="B629" s="109" t="s">
        <v>2812</v>
      </c>
      <c r="C629" s="108" t="s">
        <v>2811</v>
      </c>
      <c r="D629" s="2"/>
      <c r="E629" s="2"/>
      <c r="F629" s="2"/>
      <c r="G629" s="2"/>
      <c r="H629" s="2"/>
      <c r="I629" s="2"/>
      <c r="J629" s="2"/>
      <c r="K629" s="107"/>
    </row>
    <row r="630" spans="1:11" x14ac:dyDescent="0.35">
      <c r="A630" s="111">
        <v>8</v>
      </c>
      <c r="B630" s="109" t="s">
        <v>2810</v>
      </c>
      <c r="C630" s="108" t="s">
        <v>2809</v>
      </c>
      <c r="D630" s="2"/>
      <c r="E630" s="2"/>
      <c r="F630" s="2"/>
      <c r="G630" s="2"/>
      <c r="H630" s="2"/>
      <c r="I630" s="2"/>
      <c r="J630" s="2"/>
      <c r="K630" s="107"/>
    </row>
    <row r="631" spans="1:11" x14ac:dyDescent="0.35">
      <c r="A631" s="111">
        <v>9</v>
      </c>
      <c r="B631" s="109" t="s">
        <v>2808</v>
      </c>
      <c r="C631" s="108" t="s">
        <v>2807</v>
      </c>
      <c r="D631" s="2"/>
      <c r="E631" s="2"/>
      <c r="F631" s="2"/>
      <c r="G631" s="2"/>
      <c r="H631" s="2"/>
      <c r="I631" s="2"/>
      <c r="J631" s="2"/>
      <c r="K631" s="107"/>
    </row>
    <row r="632" spans="1:11" x14ac:dyDescent="0.35">
      <c r="A632" s="111">
        <v>10</v>
      </c>
      <c r="B632" s="109" t="s">
        <v>2806</v>
      </c>
      <c r="C632" s="108" t="s">
        <v>2805</v>
      </c>
      <c r="D632" s="2"/>
      <c r="E632" s="2"/>
      <c r="F632" s="2"/>
      <c r="G632" s="2"/>
      <c r="H632" s="2"/>
      <c r="I632" s="2"/>
      <c r="J632" s="2"/>
      <c r="K632" s="107"/>
    </row>
    <row r="633" spans="1:11" x14ac:dyDescent="0.35">
      <c r="A633" s="111">
        <v>11</v>
      </c>
      <c r="B633" s="109" t="s">
        <v>2804</v>
      </c>
      <c r="C633" s="108" t="s">
        <v>2803</v>
      </c>
      <c r="D633" s="2"/>
      <c r="E633" s="2"/>
      <c r="F633" s="2"/>
      <c r="G633" s="2"/>
      <c r="H633" s="2"/>
      <c r="I633" s="2"/>
      <c r="J633" s="2"/>
      <c r="K633" s="107"/>
    </row>
    <row r="634" spans="1:11" x14ac:dyDescent="0.35">
      <c r="A634" s="111">
        <v>12</v>
      </c>
      <c r="B634" s="109" t="s">
        <v>2802</v>
      </c>
      <c r="C634" s="108" t="s">
        <v>2801</v>
      </c>
      <c r="D634" s="2"/>
      <c r="E634" s="2"/>
      <c r="F634" s="2"/>
      <c r="G634" s="2"/>
      <c r="H634" s="2"/>
      <c r="I634" s="2"/>
      <c r="J634" s="2"/>
      <c r="K634" s="107"/>
    </row>
    <row r="635" spans="1:11" x14ac:dyDescent="0.35">
      <c r="A635" s="111">
        <v>13</v>
      </c>
      <c r="B635" s="109" t="s">
        <v>2800</v>
      </c>
      <c r="C635" s="108" t="s">
        <v>2799</v>
      </c>
      <c r="D635" s="2"/>
      <c r="E635" s="2"/>
      <c r="F635" s="2"/>
      <c r="G635" s="2"/>
      <c r="H635" s="2"/>
      <c r="I635" s="2"/>
      <c r="J635" s="2"/>
      <c r="K635" s="107"/>
    </row>
    <row r="636" spans="1:11" x14ac:dyDescent="0.35">
      <c r="A636" s="111">
        <v>14</v>
      </c>
      <c r="B636" s="109" t="s">
        <v>2798</v>
      </c>
      <c r="C636" s="108" t="s">
        <v>2797</v>
      </c>
      <c r="D636" s="2"/>
      <c r="E636" s="2"/>
      <c r="F636" s="2"/>
      <c r="G636" s="2"/>
      <c r="H636" s="2"/>
      <c r="I636" s="2"/>
      <c r="J636" s="2"/>
      <c r="K636" s="107"/>
    </row>
    <row r="637" spans="1:11" x14ac:dyDescent="0.35">
      <c r="A637" s="111">
        <v>15</v>
      </c>
      <c r="B637" s="109" t="s">
        <v>2796</v>
      </c>
      <c r="C637" s="108" t="s">
        <v>2795</v>
      </c>
      <c r="D637" s="2"/>
      <c r="E637" s="2"/>
      <c r="F637" s="2"/>
      <c r="G637" s="2"/>
      <c r="H637" s="2"/>
      <c r="I637" s="2"/>
      <c r="J637" s="2"/>
      <c r="K637" s="107"/>
    </row>
    <row r="638" spans="1:11" x14ac:dyDescent="0.35">
      <c r="A638" s="111">
        <v>16</v>
      </c>
      <c r="B638" s="109" t="s">
        <v>2794</v>
      </c>
      <c r="C638" s="108" t="s">
        <v>2793</v>
      </c>
      <c r="D638" s="2"/>
      <c r="E638" s="2"/>
      <c r="F638" s="2"/>
      <c r="G638" s="2"/>
      <c r="H638" s="2"/>
      <c r="I638" s="2"/>
      <c r="J638" s="2"/>
      <c r="K638" s="107"/>
    </row>
    <row r="639" spans="1:11" x14ac:dyDescent="0.35">
      <c r="A639" s="111">
        <v>17</v>
      </c>
      <c r="B639" s="109" t="s">
        <v>2792</v>
      </c>
      <c r="C639" s="108" t="s">
        <v>2791</v>
      </c>
      <c r="D639" s="2"/>
      <c r="E639" s="2"/>
      <c r="F639" s="2"/>
      <c r="G639" s="2"/>
      <c r="H639" s="2"/>
      <c r="I639" s="2"/>
      <c r="J639" s="2"/>
      <c r="K639" s="107"/>
    </row>
    <row r="640" spans="1:11" x14ac:dyDescent="0.35">
      <c r="A640" s="111">
        <v>18</v>
      </c>
      <c r="B640" s="109" t="s">
        <v>2790</v>
      </c>
      <c r="C640" s="108" t="s">
        <v>2789</v>
      </c>
      <c r="D640" s="2"/>
      <c r="E640" s="2"/>
      <c r="F640" s="2"/>
      <c r="G640" s="2"/>
      <c r="H640" s="2"/>
      <c r="I640" s="2"/>
      <c r="J640" s="2"/>
      <c r="K640" s="107"/>
    </row>
    <row r="641" spans="1:11" x14ac:dyDescent="0.35">
      <c r="A641" s="111">
        <v>19</v>
      </c>
      <c r="B641" s="109" t="s">
        <v>2788</v>
      </c>
      <c r="C641" s="108" t="s">
        <v>2787</v>
      </c>
      <c r="D641" s="2"/>
      <c r="E641" s="2"/>
      <c r="F641" s="2"/>
      <c r="G641" s="2"/>
      <c r="H641" s="2"/>
      <c r="I641" s="2"/>
      <c r="J641" s="2"/>
      <c r="K641" s="107"/>
    </row>
    <row r="642" spans="1:11" x14ac:dyDescent="0.35">
      <c r="A642" s="111">
        <v>20</v>
      </c>
      <c r="B642" s="109" t="s">
        <v>2786</v>
      </c>
      <c r="C642" s="108" t="s">
        <v>2785</v>
      </c>
      <c r="D642" s="2"/>
      <c r="E642" s="2"/>
      <c r="F642" s="2"/>
      <c r="G642" s="2"/>
      <c r="H642" s="2"/>
      <c r="I642" s="2"/>
      <c r="J642" s="2"/>
      <c r="K642" s="107"/>
    </row>
    <row r="643" spans="1:11" x14ac:dyDescent="0.35">
      <c r="A643" s="111">
        <v>21</v>
      </c>
      <c r="B643" s="109" t="s">
        <v>2784</v>
      </c>
      <c r="C643" s="108" t="s">
        <v>2783</v>
      </c>
      <c r="D643" s="2"/>
      <c r="E643" s="2"/>
      <c r="F643" s="2"/>
      <c r="G643" s="2"/>
      <c r="H643" s="2"/>
      <c r="I643" s="2"/>
      <c r="J643" s="2"/>
      <c r="K643" s="107"/>
    </row>
    <row r="644" spans="1:11" x14ac:dyDescent="0.35">
      <c r="A644" s="111">
        <v>22</v>
      </c>
      <c r="B644" s="109" t="s">
        <v>2782</v>
      </c>
      <c r="C644" s="108" t="s">
        <v>2781</v>
      </c>
      <c r="D644" s="2"/>
      <c r="E644" s="2"/>
      <c r="F644" s="2"/>
      <c r="G644" s="2"/>
      <c r="H644" s="2"/>
      <c r="I644" s="2"/>
      <c r="J644" s="2"/>
      <c r="K644" s="107"/>
    </row>
    <row r="645" spans="1:11" x14ac:dyDescent="0.35">
      <c r="A645" s="111">
        <v>23</v>
      </c>
      <c r="B645" s="109" t="s">
        <v>2780</v>
      </c>
      <c r="C645" s="108" t="s">
        <v>2779</v>
      </c>
      <c r="D645" s="2"/>
      <c r="E645" s="2"/>
      <c r="F645" s="2"/>
      <c r="G645" s="2"/>
      <c r="H645" s="2"/>
      <c r="I645" s="2"/>
      <c r="J645" s="2"/>
      <c r="K645" s="107"/>
    </row>
    <row r="646" spans="1:11" x14ac:dyDescent="0.35">
      <c r="A646" s="111">
        <v>24</v>
      </c>
      <c r="B646" s="109" t="s">
        <v>2778</v>
      </c>
      <c r="C646" s="108" t="s">
        <v>2777</v>
      </c>
      <c r="D646" s="2"/>
      <c r="E646" s="2"/>
      <c r="F646" s="2"/>
      <c r="G646" s="2"/>
      <c r="H646" s="2"/>
      <c r="I646" s="2"/>
      <c r="J646" s="2"/>
      <c r="K646" s="107"/>
    </row>
    <row r="647" spans="1:11" x14ac:dyDescent="0.35">
      <c r="A647" s="111">
        <v>25</v>
      </c>
      <c r="B647" s="109" t="s">
        <v>2776</v>
      </c>
      <c r="C647" s="108" t="s">
        <v>2775</v>
      </c>
      <c r="D647" s="2"/>
      <c r="E647" s="2"/>
      <c r="F647" s="2"/>
      <c r="G647" s="2"/>
      <c r="H647" s="2"/>
      <c r="I647" s="2"/>
      <c r="J647" s="2"/>
      <c r="K647" s="107"/>
    </row>
    <row r="648" spans="1:11" x14ac:dyDescent="0.35">
      <c r="A648" s="111">
        <v>26</v>
      </c>
      <c r="B648" s="109" t="s">
        <v>2774</v>
      </c>
      <c r="C648" s="108" t="s">
        <v>2773</v>
      </c>
      <c r="D648" s="2"/>
      <c r="E648" s="2"/>
      <c r="F648" s="2"/>
      <c r="G648" s="2"/>
      <c r="H648" s="2"/>
      <c r="I648" s="2"/>
      <c r="J648" s="2"/>
      <c r="K648" s="107"/>
    </row>
    <row r="649" spans="1:11" x14ac:dyDescent="0.35">
      <c r="A649" s="111">
        <v>27</v>
      </c>
      <c r="B649" s="109" t="s">
        <v>2772</v>
      </c>
      <c r="C649" s="108" t="s">
        <v>2771</v>
      </c>
      <c r="D649" s="2"/>
      <c r="E649" s="2"/>
      <c r="F649" s="2"/>
      <c r="G649" s="2"/>
      <c r="H649" s="2"/>
      <c r="I649" s="2"/>
      <c r="J649" s="2"/>
      <c r="K649" s="107"/>
    </row>
    <row r="650" spans="1:11" x14ac:dyDescent="0.35">
      <c r="A650" s="111">
        <v>28</v>
      </c>
      <c r="B650" s="109" t="s">
        <v>2770</v>
      </c>
      <c r="C650" s="108" t="s">
        <v>2769</v>
      </c>
      <c r="D650" s="2"/>
      <c r="E650" s="2"/>
      <c r="F650" s="2"/>
      <c r="G650" s="2"/>
      <c r="H650" s="2"/>
      <c r="I650" s="2"/>
      <c r="J650" s="2"/>
      <c r="K650" s="107"/>
    </row>
    <row r="651" spans="1:11" x14ac:dyDescent="0.35">
      <c r="A651" s="111">
        <v>29</v>
      </c>
      <c r="B651" s="109" t="s">
        <v>2768</v>
      </c>
      <c r="C651" s="108" t="s">
        <v>2767</v>
      </c>
      <c r="D651" s="2"/>
      <c r="E651" s="2"/>
      <c r="F651" s="2"/>
      <c r="G651" s="2"/>
      <c r="H651" s="2"/>
      <c r="I651" s="2"/>
      <c r="J651" s="2"/>
      <c r="K651" s="107"/>
    </row>
    <row r="652" spans="1:11" x14ac:dyDescent="0.35">
      <c r="A652" s="111">
        <v>30</v>
      </c>
      <c r="B652" s="109" t="s">
        <v>2766</v>
      </c>
      <c r="C652" s="108" t="s">
        <v>2765</v>
      </c>
      <c r="D652" s="2"/>
      <c r="E652" s="2"/>
      <c r="F652" s="2"/>
      <c r="G652" s="2"/>
      <c r="H652" s="2"/>
      <c r="I652" s="2"/>
      <c r="J652" s="2"/>
      <c r="K652" s="107"/>
    </row>
    <row r="653" spans="1:11" x14ac:dyDescent="0.35">
      <c r="A653" s="111">
        <v>31</v>
      </c>
      <c r="B653" s="109" t="s">
        <v>2764</v>
      </c>
      <c r="C653" s="108" t="s">
        <v>2763</v>
      </c>
      <c r="D653" s="2"/>
      <c r="E653" s="2"/>
      <c r="F653" s="2"/>
      <c r="G653" s="2"/>
      <c r="H653" s="2"/>
      <c r="I653" s="2"/>
      <c r="J653" s="2"/>
      <c r="K653" s="107"/>
    </row>
    <row r="654" spans="1:11" x14ac:dyDescent="0.35">
      <c r="A654" s="110">
        <v>32</v>
      </c>
      <c r="B654" s="109" t="s">
        <v>2762</v>
      </c>
      <c r="C654" s="108" t="s">
        <v>2761</v>
      </c>
      <c r="D654" s="2"/>
      <c r="E654" s="2"/>
      <c r="F654" s="2"/>
      <c r="G654" s="2"/>
      <c r="H654" s="2"/>
      <c r="I654" s="2"/>
      <c r="J654" s="2"/>
      <c r="K654" s="107"/>
    </row>
    <row r="655" spans="1:11" x14ac:dyDescent="0.35">
      <c r="A655" s="110">
        <v>33</v>
      </c>
      <c r="B655" s="109" t="s">
        <v>2760</v>
      </c>
      <c r="C655" s="108" t="s">
        <v>2759</v>
      </c>
      <c r="D655" s="2"/>
      <c r="E655" s="2"/>
      <c r="F655" s="2"/>
      <c r="G655" s="2"/>
      <c r="H655" s="2"/>
      <c r="I655" s="2"/>
      <c r="J655" s="2"/>
      <c r="K655" s="107"/>
    </row>
    <row r="656" spans="1:11" ht="15" thickBot="1" x14ac:dyDescent="0.4">
      <c r="A656" s="106">
        <v>34</v>
      </c>
      <c r="B656" s="105" t="s">
        <v>2758</v>
      </c>
      <c r="C656" s="104" t="s">
        <v>2757</v>
      </c>
      <c r="D656" s="103"/>
      <c r="E656" s="103"/>
      <c r="F656" s="103"/>
      <c r="G656" s="103"/>
      <c r="H656" s="103"/>
      <c r="I656" s="103"/>
      <c r="J656" s="103"/>
      <c r="K656" s="102"/>
    </row>
    <row r="658" spans="1:11" x14ac:dyDescent="0.35">
      <c r="D658" s="360" t="s">
        <v>299</v>
      </c>
      <c r="E658" s="360"/>
      <c r="F658" s="360"/>
      <c r="G658" s="360"/>
      <c r="H658" s="360"/>
      <c r="I658" s="360"/>
      <c r="J658" s="360"/>
      <c r="K658" s="360"/>
    </row>
    <row r="659" spans="1:11" x14ac:dyDescent="0.35">
      <c r="D659" s="360" t="s">
        <v>298</v>
      </c>
      <c r="E659" s="360"/>
      <c r="F659" s="360"/>
      <c r="G659" s="360"/>
      <c r="H659" s="360"/>
      <c r="I659" s="360"/>
      <c r="J659" s="360"/>
      <c r="K659" s="360"/>
    </row>
    <row r="663" spans="1:11" x14ac:dyDescent="0.35">
      <c r="C663" s="367" t="s">
        <v>297</v>
      </c>
      <c r="D663" s="367"/>
      <c r="E663" s="367"/>
      <c r="F663" s="367"/>
      <c r="G663" s="367"/>
      <c r="H663" s="367"/>
      <c r="I663" s="367"/>
      <c r="J663" s="367"/>
      <c r="K663" s="367"/>
    </row>
    <row r="671" spans="1:11" x14ac:dyDescent="0.35">
      <c r="A671" s="352" t="s">
        <v>379</v>
      </c>
      <c r="B671" s="352"/>
      <c r="C671" s="352"/>
      <c r="D671" s="352"/>
      <c r="E671" s="352"/>
      <c r="F671" s="352"/>
      <c r="G671" s="352"/>
      <c r="H671" s="352"/>
      <c r="I671" s="352"/>
      <c r="J671" s="352"/>
      <c r="K671" s="352"/>
    </row>
    <row r="672" spans="1:11" x14ac:dyDescent="0.35">
      <c r="A672" s="352" t="s">
        <v>378</v>
      </c>
      <c r="B672" s="352"/>
      <c r="C672" s="352"/>
      <c r="D672" s="352"/>
      <c r="E672" s="352"/>
      <c r="F672" s="352"/>
      <c r="G672" s="352"/>
      <c r="H672" s="352"/>
      <c r="I672" s="352"/>
      <c r="J672" s="352"/>
      <c r="K672" s="352"/>
    </row>
    <row r="673" spans="1:11" x14ac:dyDescent="0.35">
      <c r="A673" s="352" t="s">
        <v>377</v>
      </c>
      <c r="B673" s="352"/>
      <c r="C673" s="352"/>
      <c r="D673" s="352"/>
      <c r="E673" s="352"/>
      <c r="F673" s="352"/>
      <c r="G673" s="352"/>
      <c r="H673" s="352"/>
      <c r="I673" s="352"/>
      <c r="J673" s="352"/>
      <c r="K673" s="352"/>
    </row>
    <row r="674" spans="1:11" x14ac:dyDescent="0.35">
      <c r="A674" s="119"/>
      <c r="B674" s="119"/>
      <c r="C674" s="119"/>
      <c r="D674" s="119"/>
      <c r="E674" s="119"/>
      <c r="F674" s="119"/>
      <c r="G674" s="119"/>
      <c r="H674" s="119"/>
      <c r="I674" s="119"/>
      <c r="J674" s="119"/>
      <c r="K674" s="119"/>
    </row>
    <row r="675" spans="1:11" x14ac:dyDescent="0.35">
      <c r="A675" s="352" t="s">
        <v>2756</v>
      </c>
      <c r="B675" s="352"/>
      <c r="C675" s="352"/>
      <c r="D675" s="352"/>
      <c r="E675" s="352"/>
      <c r="F675" s="352"/>
      <c r="G675" s="352"/>
      <c r="H675" s="352"/>
      <c r="I675" s="352"/>
      <c r="J675" s="352"/>
      <c r="K675" s="352"/>
    </row>
    <row r="677" spans="1:11" x14ac:dyDescent="0.35">
      <c r="A677" t="s">
        <v>375</v>
      </c>
    </row>
    <row r="679" spans="1:11" x14ac:dyDescent="0.35">
      <c r="A679" t="s">
        <v>374</v>
      </c>
    </row>
    <row r="680" spans="1:11" x14ac:dyDescent="0.35">
      <c r="A680" t="s">
        <v>373</v>
      </c>
    </row>
    <row r="681" spans="1:11" ht="15" thickBot="1" x14ac:dyDescent="0.4"/>
    <row r="682" spans="1:11" x14ac:dyDescent="0.35">
      <c r="A682" s="353" t="s">
        <v>372</v>
      </c>
      <c r="B682" s="357"/>
      <c r="C682" s="361" t="s">
        <v>371</v>
      </c>
      <c r="D682" s="357" t="s">
        <v>370</v>
      </c>
      <c r="E682" s="357"/>
      <c r="F682" s="357"/>
      <c r="G682" s="357"/>
      <c r="H682" s="357"/>
      <c r="I682" s="357"/>
      <c r="J682" s="361" t="s">
        <v>369</v>
      </c>
      <c r="K682" s="363" t="s">
        <v>368</v>
      </c>
    </row>
    <row r="683" spans="1:11" ht="15" thickBot="1" x14ac:dyDescent="0.4">
      <c r="A683" s="118" t="s">
        <v>367</v>
      </c>
      <c r="B683" s="117" t="s">
        <v>366</v>
      </c>
      <c r="C683" s="362"/>
      <c r="D683" s="117">
        <v>1</v>
      </c>
      <c r="E683" s="117">
        <v>2</v>
      </c>
      <c r="F683" s="117">
        <v>3</v>
      </c>
      <c r="G683" s="117">
        <v>4</v>
      </c>
      <c r="H683" s="117">
        <v>5</v>
      </c>
      <c r="I683" s="117">
        <v>6</v>
      </c>
      <c r="J683" s="362"/>
      <c r="K683" s="364"/>
    </row>
    <row r="684" spans="1:11" x14ac:dyDescent="0.35">
      <c r="A684" s="116">
        <v>1</v>
      </c>
      <c r="B684" s="115" t="s">
        <v>2755</v>
      </c>
      <c r="C684" s="114" t="s">
        <v>2754</v>
      </c>
      <c r="D684" s="113"/>
      <c r="E684" s="113"/>
      <c r="F684" s="113"/>
      <c r="G684" s="113"/>
      <c r="H684" s="113"/>
      <c r="I684" s="113"/>
      <c r="J684" s="113"/>
      <c r="K684" s="112"/>
    </row>
    <row r="685" spans="1:11" x14ac:dyDescent="0.35">
      <c r="A685" s="111">
        <v>2</v>
      </c>
      <c r="B685" s="109" t="s">
        <v>2753</v>
      </c>
      <c r="C685" s="108" t="s">
        <v>2752</v>
      </c>
      <c r="D685" s="2"/>
      <c r="E685" s="2"/>
      <c r="F685" s="2"/>
      <c r="G685" s="2"/>
      <c r="H685" s="2"/>
      <c r="I685" s="2"/>
      <c r="J685" s="2"/>
      <c r="K685" s="107"/>
    </row>
    <row r="686" spans="1:11" x14ac:dyDescent="0.35">
      <c r="A686" s="111">
        <v>3</v>
      </c>
      <c r="B686" s="109" t="s">
        <v>2751</v>
      </c>
      <c r="C686" s="108" t="s">
        <v>2750</v>
      </c>
      <c r="D686" s="2"/>
      <c r="E686" s="2"/>
      <c r="F686" s="2"/>
      <c r="G686" s="2"/>
      <c r="H686" s="2"/>
      <c r="I686" s="2"/>
      <c r="J686" s="2"/>
      <c r="K686" s="107"/>
    </row>
    <row r="687" spans="1:11" x14ac:dyDescent="0.35">
      <c r="A687" s="111">
        <v>4</v>
      </c>
      <c r="B687" s="109" t="s">
        <v>2749</v>
      </c>
      <c r="C687" s="108" t="s">
        <v>2748</v>
      </c>
      <c r="D687" s="2"/>
      <c r="E687" s="2"/>
      <c r="F687" s="2"/>
      <c r="G687" s="2"/>
      <c r="H687" s="2"/>
      <c r="I687" s="2"/>
      <c r="J687" s="2"/>
      <c r="K687" s="107"/>
    </row>
    <row r="688" spans="1:11" x14ac:dyDescent="0.35">
      <c r="A688" s="111">
        <v>5</v>
      </c>
      <c r="B688" s="109" t="s">
        <v>2747</v>
      </c>
      <c r="C688" s="108" t="s">
        <v>2746</v>
      </c>
      <c r="D688" s="2"/>
      <c r="E688" s="2"/>
      <c r="F688" s="2"/>
      <c r="G688" s="2"/>
      <c r="H688" s="2"/>
      <c r="I688" s="2"/>
      <c r="J688" s="2"/>
      <c r="K688" s="107"/>
    </row>
    <row r="689" spans="1:11" x14ac:dyDescent="0.35">
      <c r="A689" s="111">
        <v>6</v>
      </c>
      <c r="B689" s="109" t="s">
        <v>2745</v>
      </c>
      <c r="C689" s="7" t="s">
        <v>2744</v>
      </c>
      <c r="D689" s="2"/>
      <c r="E689" s="2"/>
      <c r="F689" s="2"/>
      <c r="G689" s="2"/>
      <c r="H689" s="2"/>
      <c r="I689" s="2"/>
      <c r="J689" s="2"/>
      <c r="K689" s="107"/>
    </row>
    <row r="690" spans="1:11" x14ac:dyDescent="0.35">
      <c r="A690" s="111">
        <v>7</v>
      </c>
      <c r="B690" s="109" t="s">
        <v>2743</v>
      </c>
      <c r="C690" s="108" t="s">
        <v>2742</v>
      </c>
      <c r="D690" s="2"/>
      <c r="E690" s="2"/>
      <c r="F690" s="2"/>
      <c r="G690" s="2"/>
      <c r="H690" s="2"/>
      <c r="I690" s="2"/>
      <c r="J690" s="2"/>
      <c r="K690" s="107"/>
    </row>
    <row r="691" spans="1:11" x14ac:dyDescent="0.35">
      <c r="A691" s="111">
        <v>8</v>
      </c>
      <c r="B691" s="109" t="s">
        <v>2741</v>
      </c>
      <c r="C691" s="108" t="s">
        <v>2740</v>
      </c>
      <c r="D691" s="2"/>
      <c r="E691" s="2"/>
      <c r="F691" s="2"/>
      <c r="G691" s="2"/>
      <c r="H691" s="2"/>
      <c r="I691" s="2"/>
      <c r="J691" s="2"/>
      <c r="K691" s="107"/>
    </row>
    <row r="692" spans="1:11" x14ac:dyDescent="0.35">
      <c r="A692" s="111">
        <v>9</v>
      </c>
      <c r="B692" s="109" t="s">
        <v>2739</v>
      </c>
      <c r="C692" s="108" t="s">
        <v>2738</v>
      </c>
      <c r="D692" s="2"/>
      <c r="E692" s="2"/>
      <c r="F692" s="2"/>
      <c r="G692" s="2"/>
      <c r="H692" s="2"/>
      <c r="I692" s="2"/>
      <c r="J692" s="2"/>
      <c r="K692" s="107"/>
    </row>
    <row r="693" spans="1:11" x14ac:dyDescent="0.35">
      <c r="A693" s="111">
        <v>10</v>
      </c>
      <c r="B693" s="109" t="s">
        <v>2737</v>
      </c>
      <c r="C693" s="108" t="s">
        <v>2736</v>
      </c>
      <c r="D693" s="2"/>
      <c r="E693" s="2"/>
      <c r="F693" s="2"/>
      <c r="G693" s="2"/>
      <c r="H693" s="2"/>
      <c r="I693" s="2"/>
      <c r="J693" s="2"/>
      <c r="K693" s="107"/>
    </row>
    <row r="694" spans="1:11" x14ac:dyDescent="0.35">
      <c r="A694" s="111">
        <v>11</v>
      </c>
      <c r="B694" s="109" t="s">
        <v>2735</v>
      </c>
      <c r="C694" s="108" t="s">
        <v>2734</v>
      </c>
      <c r="D694" s="2"/>
      <c r="E694" s="2"/>
      <c r="F694" s="2"/>
      <c r="G694" s="2"/>
      <c r="H694" s="2"/>
      <c r="I694" s="2"/>
      <c r="J694" s="2"/>
      <c r="K694" s="107"/>
    </row>
    <row r="695" spans="1:11" x14ac:dyDescent="0.35">
      <c r="A695" s="111">
        <v>12</v>
      </c>
      <c r="B695" s="109" t="s">
        <v>2733</v>
      </c>
      <c r="C695" s="108" t="s">
        <v>2732</v>
      </c>
      <c r="D695" s="2"/>
      <c r="E695" s="2"/>
      <c r="F695" s="2"/>
      <c r="G695" s="2"/>
      <c r="H695" s="2"/>
      <c r="I695" s="2"/>
      <c r="J695" s="2"/>
      <c r="K695" s="107"/>
    </row>
    <row r="696" spans="1:11" x14ac:dyDescent="0.35">
      <c r="A696" s="111">
        <v>13</v>
      </c>
      <c r="B696" s="109" t="s">
        <v>2731</v>
      </c>
      <c r="C696" s="108" t="s">
        <v>2730</v>
      </c>
      <c r="D696" s="2"/>
      <c r="E696" s="2"/>
      <c r="F696" s="2"/>
      <c r="G696" s="2"/>
      <c r="H696" s="2"/>
      <c r="I696" s="2"/>
      <c r="J696" s="2"/>
      <c r="K696" s="107"/>
    </row>
    <row r="697" spans="1:11" x14ac:dyDescent="0.35">
      <c r="A697" s="111">
        <v>14</v>
      </c>
      <c r="B697" s="109" t="s">
        <v>2729</v>
      </c>
      <c r="C697" s="108" t="s">
        <v>2728</v>
      </c>
      <c r="D697" s="2"/>
      <c r="E697" s="2"/>
      <c r="F697" s="2"/>
      <c r="G697" s="2"/>
      <c r="H697" s="2"/>
      <c r="I697" s="2"/>
      <c r="J697" s="2"/>
      <c r="K697" s="107"/>
    </row>
    <row r="698" spans="1:11" x14ac:dyDescent="0.35">
      <c r="A698" s="111">
        <v>15</v>
      </c>
      <c r="B698" s="109" t="s">
        <v>2727</v>
      </c>
      <c r="C698" s="108" t="s">
        <v>2726</v>
      </c>
      <c r="D698" s="2"/>
      <c r="E698" s="2"/>
      <c r="F698" s="2"/>
      <c r="G698" s="2"/>
      <c r="H698" s="2"/>
      <c r="I698" s="2"/>
      <c r="J698" s="2"/>
      <c r="K698" s="107"/>
    </row>
    <row r="699" spans="1:11" x14ac:dyDescent="0.35">
      <c r="A699" s="111">
        <v>16</v>
      </c>
      <c r="B699" s="109" t="s">
        <v>2725</v>
      </c>
      <c r="C699" s="5" t="s">
        <v>2724</v>
      </c>
      <c r="D699" s="2"/>
      <c r="E699" s="2"/>
      <c r="F699" s="2"/>
      <c r="G699" s="2"/>
      <c r="H699" s="2"/>
      <c r="I699" s="2"/>
      <c r="J699" s="2"/>
      <c r="K699" s="107"/>
    </row>
    <row r="700" spans="1:11" x14ac:dyDescent="0.35">
      <c r="A700" s="111">
        <v>17</v>
      </c>
      <c r="B700" s="109" t="s">
        <v>2723</v>
      </c>
      <c r="C700" s="5" t="s">
        <v>2722</v>
      </c>
      <c r="D700" s="2"/>
      <c r="E700" s="2"/>
      <c r="F700" s="2"/>
      <c r="G700" s="2"/>
      <c r="H700" s="2"/>
      <c r="I700" s="2"/>
      <c r="J700" s="2"/>
      <c r="K700" s="107"/>
    </row>
    <row r="701" spans="1:11" x14ac:dyDescent="0.35">
      <c r="A701" s="111">
        <v>18</v>
      </c>
      <c r="B701" s="109" t="s">
        <v>2721</v>
      </c>
      <c r="C701" s="108" t="s">
        <v>2720</v>
      </c>
      <c r="D701" s="2"/>
      <c r="E701" s="2"/>
      <c r="F701" s="2"/>
      <c r="G701" s="2"/>
      <c r="H701" s="2"/>
      <c r="I701" s="2"/>
      <c r="J701" s="2"/>
      <c r="K701" s="107"/>
    </row>
    <row r="702" spans="1:11" x14ac:dyDescent="0.35">
      <c r="A702" s="111">
        <v>19</v>
      </c>
      <c r="B702" s="109" t="s">
        <v>2719</v>
      </c>
      <c r="C702" s="108" t="s">
        <v>2718</v>
      </c>
      <c r="D702" s="2"/>
      <c r="E702" s="2"/>
      <c r="F702" s="2"/>
      <c r="G702" s="2"/>
      <c r="H702" s="2"/>
      <c r="I702" s="2"/>
      <c r="J702" s="2"/>
      <c r="K702" s="107"/>
    </row>
    <row r="703" spans="1:11" x14ac:dyDescent="0.35">
      <c r="A703" s="111">
        <v>20</v>
      </c>
      <c r="B703" s="109" t="s">
        <v>2717</v>
      </c>
      <c r="C703" s="108" t="s">
        <v>2716</v>
      </c>
      <c r="D703" s="2"/>
      <c r="E703" s="2"/>
      <c r="F703" s="2"/>
      <c r="G703" s="2"/>
      <c r="H703" s="2"/>
      <c r="I703" s="2"/>
      <c r="J703" s="2"/>
      <c r="K703" s="107"/>
    </row>
    <row r="704" spans="1:11" x14ac:dyDescent="0.35">
      <c r="A704" s="111">
        <v>21</v>
      </c>
      <c r="B704" s="109" t="s">
        <v>2715</v>
      </c>
      <c r="C704" s="108" t="s">
        <v>2714</v>
      </c>
      <c r="D704" s="2"/>
      <c r="E704" s="2"/>
      <c r="F704" s="2"/>
      <c r="G704" s="2"/>
      <c r="H704" s="2"/>
      <c r="I704" s="2"/>
      <c r="J704" s="2"/>
      <c r="K704" s="107"/>
    </row>
    <row r="705" spans="1:11" x14ac:dyDescent="0.35">
      <c r="A705" s="111">
        <v>22</v>
      </c>
      <c r="B705" s="109" t="s">
        <v>2713</v>
      </c>
      <c r="C705" s="108" t="s">
        <v>2712</v>
      </c>
      <c r="D705" s="2"/>
      <c r="E705" s="2"/>
      <c r="F705" s="2"/>
      <c r="G705" s="2"/>
      <c r="H705" s="2"/>
      <c r="I705" s="2"/>
      <c r="J705" s="2"/>
      <c r="K705" s="107"/>
    </row>
    <row r="706" spans="1:11" x14ac:dyDescent="0.35">
      <c r="A706" s="111">
        <v>23</v>
      </c>
      <c r="B706" s="109" t="s">
        <v>2711</v>
      </c>
      <c r="C706" s="108" t="s">
        <v>2710</v>
      </c>
      <c r="D706" s="2"/>
      <c r="E706" s="2"/>
      <c r="F706" s="2"/>
      <c r="G706" s="2"/>
      <c r="H706" s="2"/>
      <c r="I706" s="2"/>
      <c r="J706" s="2"/>
      <c r="K706" s="107"/>
    </row>
    <row r="707" spans="1:11" x14ac:dyDescent="0.35">
      <c r="A707" s="111">
        <v>24</v>
      </c>
      <c r="B707" s="109" t="s">
        <v>2709</v>
      </c>
      <c r="C707" s="108" t="s">
        <v>2708</v>
      </c>
      <c r="D707" s="2"/>
      <c r="E707" s="2"/>
      <c r="F707" s="2"/>
      <c r="G707" s="2"/>
      <c r="H707" s="2"/>
      <c r="I707" s="2"/>
      <c r="J707" s="2"/>
      <c r="K707" s="107"/>
    </row>
    <row r="708" spans="1:11" x14ac:dyDescent="0.35">
      <c r="A708" s="111">
        <v>25</v>
      </c>
      <c r="B708" s="109" t="s">
        <v>2707</v>
      </c>
      <c r="C708" s="108" t="s">
        <v>2706</v>
      </c>
      <c r="D708" s="2"/>
      <c r="E708" s="2"/>
      <c r="F708" s="2"/>
      <c r="G708" s="2"/>
      <c r="H708" s="2"/>
      <c r="I708" s="2"/>
      <c r="J708" s="2"/>
      <c r="K708" s="107"/>
    </row>
    <row r="709" spans="1:11" x14ac:dyDescent="0.35">
      <c r="A709" s="111">
        <v>26</v>
      </c>
      <c r="B709" s="109" t="s">
        <v>2705</v>
      </c>
      <c r="C709" s="108" t="s">
        <v>2704</v>
      </c>
      <c r="D709" s="2"/>
      <c r="E709" s="2"/>
      <c r="F709" s="2"/>
      <c r="G709" s="2"/>
      <c r="H709" s="2"/>
      <c r="I709" s="2"/>
      <c r="J709" s="2"/>
      <c r="K709" s="107"/>
    </row>
    <row r="710" spans="1:11" x14ac:dyDescent="0.35">
      <c r="A710" s="111">
        <v>27</v>
      </c>
      <c r="B710" s="109" t="s">
        <v>2703</v>
      </c>
      <c r="C710" s="108" t="s">
        <v>2702</v>
      </c>
      <c r="D710" s="2"/>
      <c r="E710" s="2"/>
      <c r="F710" s="2"/>
      <c r="G710" s="2"/>
      <c r="H710" s="2"/>
      <c r="I710" s="2"/>
      <c r="J710" s="2"/>
      <c r="K710" s="107"/>
    </row>
    <row r="711" spans="1:11" x14ac:dyDescent="0.35">
      <c r="A711" s="111">
        <v>28</v>
      </c>
      <c r="B711" s="109" t="s">
        <v>2701</v>
      </c>
      <c r="C711" s="108" t="s">
        <v>2700</v>
      </c>
      <c r="D711" s="2"/>
      <c r="E711" s="2"/>
      <c r="F711" s="2"/>
      <c r="G711" s="2"/>
      <c r="H711" s="2"/>
      <c r="I711" s="2"/>
      <c r="J711" s="2"/>
      <c r="K711" s="107"/>
    </row>
    <row r="712" spans="1:11" x14ac:dyDescent="0.35">
      <c r="A712" s="111">
        <v>29</v>
      </c>
      <c r="B712" s="109" t="s">
        <v>2699</v>
      </c>
      <c r="C712" s="108" t="s">
        <v>2698</v>
      </c>
      <c r="D712" s="2"/>
      <c r="E712" s="2"/>
      <c r="F712" s="2"/>
      <c r="G712" s="2"/>
      <c r="H712" s="2"/>
      <c r="I712" s="2"/>
      <c r="J712" s="2"/>
      <c r="K712" s="107"/>
    </row>
    <row r="713" spans="1:11" x14ac:dyDescent="0.35">
      <c r="A713" s="111">
        <v>30</v>
      </c>
      <c r="B713" s="109" t="s">
        <v>2697</v>
      </c>
      <c r="C713" s="108" t="s">
        <v>2696</v>
      </c>
      <c r="D713" s="2"/>
      <c r="E713" s="2"/>
      <c r="F713" s="2"/>
      <c r="G713" s="2"/>
      <c r="H713" s="2"/>
      <c r="I713" s="2"/>
      <c r="J713" s="2"/>
      <c r="K713" s="107"/>
    </row>
    <row r="714" spans="1:11" x14ac:dyDescent="0.35">
      <c r="A714" s="111">
        <v>31</v>
      </c>
      <c r="B714" s="109" t="s">
        <v>2695</v>
      </c>
      <c r="C714" s="108" t="s">
        <v>2694</v>
      </c>
      <c r="D714" s="2"/>
      <c r="E714" s="2"/>
      <c r="F714" s="2"/>
      <c r="G714" s="2"/>
      <c r="H714" s="2"/>
      <c r="I714" s="2"/>
      <c r="J714" s="2"/>
      <c r="K714" s="107"/>
    </row>
    <row r="715" spans="1:11" x14ac:dyDescent="0.35">
      <c r="A715" s="110">
        <v>32</v>
      </c>
      <c r="B715" s="109" t="s">
        <v>2693</v>
      </c>
      <c r="C715" s="108" t="s">
        <v>2692</v>
      </c>
      <c r="D715" s="2"/>
      <c r="E715" s="2"/>
      <c r="F715" s="2"/>
      <c r="G715" s="2"/>
      <c r="H715" s="2"/>
      <c r="I715" s="2"/>
      <c r="J715" s="2"/>
      <c r="K715" s="107"/>
    </row>
    <row r="716" spans="1:11" x14ac:dyDescent="0.35">
      <c r="A716" s="110">
        <v>33</v>
      </c>
      <c r="B716" s="109" t="s">
        <v>2691</v>
      </c>
      <c r="C716" s="108" t="s">
        <v>2690</v>
      </c>
      <c r="D716" s="2"/>
      <c r="E716" s="2"/>
      <c r="F716" s="2"/>
      <c r="G716" s="2"/>
      <c r="H716" s="2"/>
      <c r="I716" s="2"/>
      <c r="J716" s="2"/>
      <c r="K716" s="107"/>
    </row>
    <row r="717" spans="1:11" ht="15" thickBot="1" x14ac:dyDescent="0.4">
      <c r="A717" s="106">
        <v>34</v>
      </c>
      <c r="B717" s="105" t="s">
        <v>2689</v>
      </c>
      <c r="C717" s="104" t="s">
        <v>2688</v>
      </c>
      <c r="D717" s="103"/>
      <c r="E717" s="103"/>
      <c r="F717" s="103"/>
      <c r="G717" s="103"/>
      <c r="H717" s="103"/>
      <c r="I717" s="103"/>
      <c r="J717" s="103"/>
      <c r="K717" s="102"/>
    </row>
    <row r="719" spans="1:11" x14ac:dyDescent="0.35">
      <c r="D719" s="360" t="s">
        <v>299</v>
      </c>
      <c r="E719" s="360"/>
      <c r="F719" s="360"/>
      <c r="G719" s="360"/>
      <c r="H719" s="360"/>
      <c r="I719" s="360"/>
      <c r="J719" s="360"/>
      <c r="K719" s="360"/>
    </row>
    <row r="720" spans="1:11" x14ac:dyDescent="0.35">
      <c r="D720" s="360" t="s">
        <v>298</v>
      </c>
      <c r="E720" s="360"/>
      <c r="F720" s="360"/>
      <c r="G720" s="360"/>
      <c r="H720" s="360"/>
      <c r="I720" s="360"/>
      <c r="J720" s="360"/>
      <c r="K720" s="360"/>
    </row>
    <row r="724" spans="1:11" x14ac:dyDescent="0.35">
      <c r="C724" s="367" t="s">
        <v>297</v>
      </c>
      <c r="D724" s="367"/>
      <c r="E724" s="367"/>
      <c r="F724" s="367"/>
      <c r="G724" s="367"/>
      <c r="H724" s="367"/>
      <c r="I724" s="367"/>
      <c r="J724" s="367"/>
      <c r="K724" s="367"/>
    </row>
    <row r="732" spans="1:11" x14ac:dyDescent="0.35">
      <c r="A732" s="352" t="s">
        <v>379</v>
      </c>
      <c r="B732" s="352"/>
      <c r="C732" s="352"/>
      <c r="D732" s="352"/>
      <c r="E732" s="352"/>
      <c r="F732" s="352"/>
      <c r="G732" s="352"/>
      <c r="H732" s="352"/>
      <c r="I732" s="352"/>
      <c r="J732" s="352"/>
      <c r="K732" s="352"/>
    </row>
    <row r="733" spans="1:11" x14ac:dyDescent="0.35">
      <c r="A733" s="352" t="s">
        <v>378</v>
      </c>
      <c r="B733" s="352"/>
      <c r="C733" s="352"/>
      <c r="D733" s="352"/>
      <c r="E733" s="352"/>
      <c r="F733" s="352"/>
      <c r="G733" s="352"/>
      <c r="H733" s="352"/>
      <c r="I733" s="352"/>
      <c r="J733" s="352"/>
      <c r="K733" s="352"/>
    </row>
    <row r="734" spans="1:11" x14ac:dyDescent="0.35">
      <c r="A734" s="352" t="s">
        <v>377</v>
      </c>
      <c r="B734" s="352"/>
      <c r="C734" s="352"/>
      <c r="D734" s="352"/>
      <c r="E734" s="352"/>
      <c r="F734" s="352"/>
      <c r="G734" s="352"/>
      <c r="H734" s="352"/>
      <c r="I734" s="352"/>
      <c r="J734" s="352"/>
      <c r="K734" s="352"/>
    </row>
    <row r="735" spans="1:11" x14ac:dyDescent="0.35">
      <c r="A735" s="119"/>
      <c r="B735" s="119"/>
      <c r="C735" s="119"/>
      <c r="D735" s="119"/>
      <c r="E735" s="119"/>
      <c r="F735" s="119"/>
      <c r="G735" s="119"/>
      <c r="H735" s="119"/>
      <c r="I735" s="119"/>
      <c r="J735" s="119"/>
      <c r="K735" s="119"/>
    </row>
    <row r="736" spans="1:11" x14ac:dyDescent="0.35">
      <c r="A736" s="352" t="s">
        <v>2687</v>
      </c>
      <c r="B736" s="352"/>
      <c r="C736" s="352"/>
      <c r="D736" s="352"/>
      <c r="E736" s="352"/>
      <c r="F736" s="352"/>
      <c r="G736" s="352"/>
      <c r="H736" s="352"/>
      <c r="I736" s="352"/>
      <c r="J736" s="352"/>
      <c r="K736" s="352"/>
    </row>
    <row r="738" spans="1:11" x14ac:dyDescent="0.35">
      <c r="A738" t="s">
        <v>375</v>
      </c>
    </row>
    <row r="740" spans="1:11" x14ac:dyDescent="0.35">
      <c r="A740" t="s">
        <v>374</v>
      </c>
    </row>
    <row r="741" spans="1:11" x14ac:dyDescent="0.35">
      <c r="A741" t="s">
        <v>373</v>
      </c>
    </row>
    <row r="742" spans="1:11" ht="15" thickBot="1" x14ac:dyDescent="0.4"/>
    <row r="743" spans="1:11" x14ac:dyDescent="0.35">
      <c r="A743" s="353" t="s">
        <v>372</v>
      </c>
      <c r="B743" s="357"/>
      <c r="C743" s="361" t="s">
        <v>371</v>
      </c>
      <c r="D743" s="357" t="s">
        <v>370</v>
      </c>
      <c r="E743" s="357"/>
      <c r="F743" s="357"/>
      <c r="G743" s="357"/>
      <c r="H743" s="357"/>
      <c r="I743" s="357"/>
      <c r="J743" s="361" t="s">
        <v>369</v>
      </c>
      <c r="K743" s="363" t="s">
        <v>368</v>
      </c>
    </row>
    <row r="744" spans="1:11" ht="15" thickBot="1" x14ac:dyDescent="0.4">
      <c r="A744" s="118" t="s">
        <v>367</v>
      </c>
      <c r="B744" s="117" t="s">
        <v>366</v>
      </c>
      <c r="C744" s="362"/>
      <c r="D744" s="117">
        <v>1</v>
      </c>
      <c r="E744" s="117">
        <v>2</v>
      </c>
      <c r="F744" s="117">
        <v>3</v>
      </c>
      <c r="G744" s="117">
        <v>4</v>
      </c>
      <c r="H744" s="117">
        <v>5</v>
      </c>
      <c r="I744" s="117">
        <v>6</v>
      </c>
      <c r="J744" s="362"/>
      <c r="K744" s="364"/>
    </row>
    <row r="745" spans="1:11" x14ac:dyDescent="0.35">
      <c r="A745" s="116">
        <v>1</v>
      </c>
      <c r="B745" s="115" t="s">
        <v>2686</v>
      </c>
      <c r="C745" s="114" t="s">
        <v>2685</v>
      </c>
      <c r="D745" s="113"/>
      <c r="E745" s="113"/>
      <c r="F745" s="113"/>
      <c r="G745" s="113"/>
      <c r="H745" s="113"/>
      <c r="I745" s="113"/>
      <c r="J745" s="113"/>
      <c r="K745" s="112"/>
    </row>
    <row r="746" spans="1:11" x14ac:dyDescent="0.35">
      <c r="A746" s="111">
        <v>2</v>
      </c>
      <c r="B746" s="109" t="s">
        <v>2684</v>
      </c>
      <c r="C746" s="108" t="s">
        <v>2683</v>
      </c>
      <c r="D746" s="2"/>
      <c r="E746" s="2"/>
      <c r="F746" s="2"/>
      <c r="G746" s="2"/>
      <c r="H746" s="2"/>
      <c r="I746" s="2"/>
      <c r="J746" s="2"/>
      <c r="K746" s="107"/>
    </row>
    <row r="747" spans="1:11" x14ac:dyDescent="0.35">
      <c r="A747" s="111">
        <v>3</v>
      </c>
      <c r="B747" s="109" t="s">
        <v>2682</v>
      </c>
      <c r="C747" s="108" t="s">
        <v>2681</v>
      </c>
      <c r="D747" s="2"/>
      <c r="E747" s="2"/>
      <c r="F747" s="2"/>
      <c r="G747" s="2"/>
      <c r="H747" s="2"/>
      <c r="I747" s="2"/>
      <c r="J747" s="2"/>
      <c r="K747" s="107"/>
    </row>
    <row r="748" spans="1:11" x14ac:dyDescent="0.35">
      <c r="A748" s="111">
        <v>4</v>
      </c>
      <c r="B748" s="109" t="s">
        <v>2680</v>
      </c>
      <c r="C748" s="108" t="s">
        <v>2679</v>
      </c>
      <c r="D748" s="2"/>
      <c r="E748" s="2"/>
      <c r="F748" s="2"/>
      <c r="G748" s="2"/>
      <c r="H748" s="2"/>
      <c r="I748" s="2"/>
      <c r="J748" s="2"/>
      <c r="K748" s="107"/>
    </row>
    <row r="749" spans="1:11" x14ac:dyDescent="0.35">
      <c r="A749" s="111">
        <v>5</v>
      </c>
      <c r="B749" s="109" t="s">
        <v>2678</v>
      </c>
      <c r="C749" s="108" t="s">
        <v>2677</v>
      </c>
      <c r="D749" s="2"/>
      <c r="E749" s="2"/>
      <c r="F749" s="2"/>
      <c r="G749" s="2"/>
      <c r="H749" s="2"/>
      <c r="I749" s="2"/>
      <c r="J749" s="2"/>
      <c r="K749" s="107"/>
    </row>
    <row r="750" spans="1:11" x14ac:dyDescent="0.35">
      <c r="A750" s="111">
        <v>6</v>
      </c>
      <c r="B750" s="109" t="s">
        <v>2676</v>
      </c>
      <c r="C750" s="108" t="s">
        <v>2675</v>
      </c>
      <c r="D750" s="2"/>
      <c r="E750" s="2"/>
      <c r="F750" s="2"/>
      <c r="G750" s="2"/>
      <c r="H750" s="2"/>
      <c r="I750" s="2"/>
      <c r="J750" s="2"/>
      <c r="K750" s="107"/>
    </row>
    <row r="751" spans="1:11" x14ac:dyDescent="0.35">
      <c r="A751" s="111">
        <v>7</v>
      </c>
      <c r="B751" s="109" t="s">
        <v>2674</v>
      </c>
      <c r="C751" s="108" t="s">
        <v>2673</v>
      </c>
      <c r="D751" s="2"/>
      <c r="E751" s="2"/>
      <c r="F751" s="2"/>
      <c r="G751" s="2"/>
      <c r="H751" s="2"/>
      <c r="I751" s="2"/>
      <c r="J751" s="2"/>
      <c r="K751" s="107"/>
    </row>
    <row r="752" spans="1:11" x14ac:dyDescent="0.35">
      <c r="A752" s="111">
        <v>8</v>
      </c>
      <c r="B752" s="109" t="s">
        <v>2672</v>
      </c>
      <c r="C752" s="108" t="s">
        <v>2671</v>
      </c>
      <c r="D752" s="2"/>
      <c r="E752" s="2"/>
      <c r="F752" s="2"/>
      <c r="G752" s="2"/>
      <c r="H752" s="2"/>
      <c r="I752" s="2"/>
      <c r="J752" s="2"/>
      <c r="K752" s="107"/>
    </row>
    <row r="753" spans="1:11" x14ac:dyDescent="0.35">
      <c r="A753" s="111">
        <v>9</v>
      </c>
      <c r="B753" s="109" t="s">
        <v>2670</v>
      </c>
      <c r="C753" s="108" t="s">
        <v>2669</v>
      </c>
      <c r="D753" s="2"/>
      <c r="E753" s="2"/>
      <c r="F753" s="2"/>
      <c r="G753" s="2"/>
      <c r="H753" s="2"/>
      <c r="I753" s="2"/>
      <c r="J753" s="2"/>
      <c r="K753" s="107"/>
    </row>
    <row r="754" spans="1:11" x14ac:dyDescent="0.35">
      <c r="A754" s="111">
        <v>10</v>
      </c>
      <c r="B754" s="109" t="s">
        <v>2668</v>
      </c>
      <c r="C754" s="108" t="s">
        <v>2667</v>
      </c>
      <c r="D754" s="2"/>
      <c r="E754" s="2"/>
      <c r="F754" s="2"/>
      <c r="G754" s="2"/>
      <c r="H754" s="2"/>
      <c r="I754" s="2"/>
      <c r="J754" s="2"/>
      <c r="K754" s="107"/>
    </row>
    <row r="755" spans="1:11" x14ac:dyDescent="0.35">
      <c r="A755" s="111">
        <v>11</v>
      </c>
      <c r="B755" s="109" t="s">
        <v>2666</v>
      </c>
      <c r="C755" s="108" t="s">
        <v>2665</v>
      </c>
      <c r="D755" s="2"/>
      <c r="E755" s="2"/>
      <c r="F755" s="2"/>
      <c r="G755" s="2"/>
      <c r="H755" s="2"/>
      <c r="I755" s="2"/>
      <c r="J755" s="2"/>
      <c r="K755" s="107"/>
    </row>
    <row r="756" spans="1:11" x14ac:dyDescent="0.35">
      <c r="A756" s="111">
        <v>12</v>
      </c>
      <c r="B756" s="109" t="s">
        <v>2664</v>
      </c>
      <c r="C756" s="108" t="s">
        <v>2663</v>
      </c>
      <c r="D756" s="2"/>
      <c r="E756" s="2"/>
      <c r="F756" s="2"/>
      <c r="G756" s="2"/>
      <c r="H756" s="2"/>
      <c r="I756" s="2"/>
      <c r="J756" s="2"/>
      <c r="K756" s="107"/>
    </row>
    <row r="757" spans="1:11" x14ac:dyDescent="0.35">
      <c r="A757" s="111">
        <v>13</v>
      </c>
      <c r="B757" s="109" t="s">
        <v>2662</v>
      </c>
      <c r="C757" s="108" t="s">
        <v>2661</v>
      </c>
      <c r="D757" s="2"/>
      <c r="E757" s="2"/>
      <c r="F757" s="2"/>
      <c r="G757" s="2"/>
      <c r="H757" s="2"/>
      <c r="I757" s="2"/>
      <c r="J757" s="2"/>
      <c r="K757" s="107"/>
    </row>
    <row r="758" spans="1:11" x14ac:dyDescent="0.35">
      <c r="A758" s="111">
        <v>14</v>
      </c>
      <c r="B758" s="109" t="s">
        <v>2660</v>
      </c>
      <c r="C758" s="108" t="s">
        <v>2659</v>
      </c>
      <c r="D758" s="2"/>
      <c r="E758" s="2"/>
      <c r="F758" s="2"/>
      <c r="G758" s="2"/>
      <c r="H758" s="2"/>
      <c r="I758" s="2"/>
      <c r="J758" s="2"/>
      <c r="K758" s="107"/>
    </row>
    <row r="759" spans="1:11" x14ac:dyDescent="0.35">
      <c r="A759" s="111">
        <v>15</v>
      </c>
      <c r="B759" s="109" t="s">
        <v>2658</v>
      </c>
      <c r="C759" s="108" t="s">
        <v>2657</v>
      </c>
      <c r="D759" s="2"/>
      <c r="E759" s="2"/>
      <c r="F759" s="2"/>
      <c r="G759" s="2"/>
      <c r="H759" s="2"/>
      <c r="I759" s="2"/>
      <c r="J759" s="2"/>
      <c r="K759" s="107"/>
    </row>
    <row r="760" spans="1:11" x14ac:dyDescent="0.35">
      <c r="A760" s="111">
        <v>16</v>
      </c>
      <c r="B760" s="109" t="s">
        <v>2656</v>
      </c>
      <c r="C760" s="108" t="s">
        <v>2655</v>
      </c>
      <c r="D760" s="2"/>
      <c r="E760" s="2"/>
      <c r="F760" s="2"/>
      <c r="G760" s="2"/>
      <c r="H760" s="2"/>
      <c r="I760" s="2"/>
      <c r="J760" s="2"/>
      <c r="K760" s="107"/>
    </row>
    <row r="761" spans="1:11" x14ac:dyDescent="0.35">
      <c r="A761" s="111">
        <v>17</v>
      </c>
      <c r="B761" s="109" t="s">
        <v>2654</v>
      </c>
      <c r="C761" s="5" t="s">
        <v>2653</v>
      </c>
      <c r="D761" s="2"/>
      <c r="E761" s="2"/>
      <c r="F761" s="2"/>
      <c r="G761" s="2"/>
      <c r="H761" s="2"/>
      <c r="I761" s="2"/>
      <c r="J761" s="2"/>
      <c r="K761" s="107"/>
    </row>
    <row r="762" spans="1:11" x14ac:dyDescent="0.35">
      <c r="A762" s="111">
        <v>18</v>
      </c>
      <c r="B762" s="109" t="s">
        <v>2652</v>
      </c>
      <c r="C762" s="108" t="s">
        <v>2651</v>
      </c>
      <c r="D762" s="2"/>
      <c r="E762" s="2"/>
      <c r="F762" s="2"/>
      <c r="G762" s="2"/>
      <c r="H762" s="2"/>
      <c r="I762" s="2"/>
      <c r="J762" s="2"/>
      <c r="K762" s="107"/>
    </row>
    <row r="763" spans="1:11" x14ac:dyDescent="0.35">
      <c r="A763" s="111">
        <v>19</v>
      </c>
      <c r="B763" s="109" t="s">
        <v>2650</v>
      </c>
      <c r="C763" s="108" t="s">
        <v>2649</v>
      </c>
      <c r="D763" s="2"/>
      <c r="E763" s="2"/>
      <c r="F763" s="2"/>
      <c r="G763" s="2"/>
      <c r="H763" s="2"/>
      <c r="I763" s="2"/>
      <c r="J763" s="2"/>
      <c r="K763" s="107"/>
    </row>
    <row r="764" spans="1:11" x14ac:dyDescent="0.35">
      <c r="A764" s="111">
        <v>20</v>
      </c>
      <c r="B764" s="109" t="s">
        <v>2648</v>
      </c>
      <c r="C764" s="108" t="s">
        <v>2647</v>
      </c>
      <c r="D764" s="2"/>
      <c r="E764" s="2"/>
      <c r="F764" s="2"/>
      <c r="G764" s="2"/>
      <c r="H764" s="2"/>
      <c r="I764" s="2"/>
      <c r="J764" s="2"/>
      <c r="K764" s="107"/>
    </row>
    <row r="765" spans="1:11" x14ac:dyDescent="0.35">
      <c r="A765" s="111">
        <v>21</v>
      </c>
      <c r="B765" s="109" t="s">
        <v>2646</v>
      </c>
      <c r="C765" s="108" t="s">
        <v>2645</v>
      </c>
      <c r="D765" s="2"/>
      <c r="E765" s="2"/>
      <c r="F765" s="2"/>
      <c r="G765" s="2"/>
      <c r="H765" s="2"/>
      <c r="I765" s="2"/>
      <c r="J765" s="2"/>
      <c r="K765" s="107"/>
    </row>
    <row r="766" spans="1:11" x14ac:dyDescent="0.35">
      <c r="A766" s="111">
        <v>22</v>
      </c>
      <c r="B766" s="109" t="s">
        <v>2644</v>
      </c>
      <c r="C766" s="108" t="s">
        <v>2643</v>
      </c>
      <c r="D766" s="2"/>
      <c r="E766" s="2"/>
      <c r="F766" s="2"/>
      <c r="G766" s="2"/>
      <c r="H766" s="2"/>
      <c r="I766" s="2"/>
      <c r="J766" s="2"/>
      <c r="K766" s="107"/>
    </row>
    <row r="767" spans="1:11" x14ac:dyDescent="0.35">
      <c r="A767" s="111">
        <v>23</v>
      </c>
      <c r="B767" s="109" t="s">
        <v>2642</v>
      </c>
      <c r="C767" s="4" t="s">
        <v>2641</v>
      </c>
      <c r="D767" s="2"/>
      <c r="E767" s="2"/>
      <c r="F767" s="2"/>
      <c r="G767" s="2"/>
      <c r="H767" s="2"/>
      <c r="I767" s="2"/>
      <c r="J767" s="2"/>
      <c r="K767" s="107"/>
    </row>
    <row r="768" spans="1:11" x14ac:dyDescent="0.35">
      <c r="A768" s="111">
        <v>24</v>
      </c>
      <c r="B768" s="109" t="s">
        <v>2640</v>
      </c>
      <c r="C768" s="108" t="s">
        <v>2639</v>
      </c>
      <c r="D768" s="2"/>
      <c r="E768" s="2"/>
      <c r="F768" s="2"/>
      <c r="G768" s="2"/>
      <c r="H768" s="2"/>
      <c r="I768" s="2"/>
      <c r="J768" s="2"/>
      <c r="K768" s="107"/>
    </row>
    <row r="769" spans="1:11" x14ac:dyDescent="0.35">
      <c r="A769" s="111">
        <v>25</v>
      </c>
      <c r="B769" s="109" t="s">
        <v>2638</v>
      </c>
      <c r="C769" s="108" t="s">
        <v>2637</v>
      </c>
      <c r="D769" s="2"/>
      <c r="E769" s="2"/>
      <c r="F769" s="2"/>
      <c r="G769" s="2"/>
      <c r="H769" s="2"/>
      <c r="I769" s="2"/>
      <c r="J769" s="2"/>
      <c r="K769" s="107"/>
    </row>
    <row r="770" spans="1:11" x14ac:dyDescent="0.35">
      <c r="A770" s="111">
        <v>26</v>
      </c>
      <c r="B770" s="109" t="s">
        <v>2636</v>
      </c>
      <c r="C770" s="108" t="s">
        <v>2635</v>
      </c>
      <c r="D770" s="2"/>
      <c r="E770" s="2"/>
      <c r="F770" s="2"/>
      <c r="G770" s="2"/>
      <c r="H770" s="2"/>
      <c r="I770" s="2"/>
      <c r="J770" s="2"/>
      <c r="K770" s="107"/>
    </row>
    <row r="771" spans="1:11" x14ac:dyDescent="0.35">
      <c r="A771" s="111">
        <v>27</v>
      </c>
      <c r="B771" s="109" t="s">
        <v>2634</v>
      </c>
      <c r="C771" s="7" t="s">
        <v>2633</v>
      </c>
      <c r="D771" s="2"/>
      <c r="E771" s="2"/>
      <c r="F771" s="2"/>
      <c r="G771" s="2"/>
      <c r="H771" s="2"/>
      <c r="I771" s="2"/>
      <c r="J771" s="2"/>
      <c r="K771" s="107"/>
    </row>
    <row r="772" spans="1:11" x14ac:dyDescent="0.35">
      <c r="A772" s="111">
        <v>28</v>
      </c>
      <c r="B772" s="109" t="s">
        <v>2632</v>
      </c>
      <c r="C772" s="108" t="s">
        <v>2631</v>
      </c>
      <c r="D772" s="2"/>
      <c r="E772" s="2"/>
      <c r="F772" s="2"/>
      <c r="G772" s="2"/>
      <c r="H772" s="2"/>
      <c r="I772" s="2"/>
      <c r="J772" s="2"/>
      <c r="K772" s="107"/>
    </row>
    <row r="773" spans="1:11" x14ac:dyDescent="0.35">
      <c r="A773" s="111">
        <v>29</v>
      </c>
      <c r="B773" s="109" t="s">
        <v>2630</v>
      </c>
      <c r="C773" s="108" t="s">
        <v>2629</v>
      </c>
      <c r="D773" s="2"/>
      <c r="E773" s="2"/>
      <c r="F773" s="2"/>
      <c r="G773" s="2"/>
      <c r="H773" s="2"/>
      <c r="I773" s="2"/>
      <c r="J773" s="2"/>
      <c r="K773" s="107"/>
    </row>
    <row r="774" spans="1:11" x14ac:dyDescent="0.35">
      <c r="A774" s="111">
        <v>30</v>
      </c>
      <c r="B774" s="109" t="s">
        <v>2628</v>
      </c>
      <c r="C774" s="108" t="s">
        <v>2627</v>
      </c>
      <c r="D774" s="2"/>
      <c r="E774" s="2"/>
      <c r="F774" s="2"/>
      <c r="G774" s="2"/>
      <c r="H774" s="2"/>
      <c r="I774" s="2"/>
      <c r="J774" s="2"/>
      <c r="K774" s="107"/>
    </row>
    <row r="775" spans="1:11" x14ac:dyDescent="0.35">
      <c r="A775" s="111">
        <v>31</v>
      </c>
      <c r="B775" s="109" t="s">
        <v>2626</v>
      </c>
      <c r="C775" s="108" t="s">
        <v>2625</v>
      </c>
      <c r="D775" s="2"/>
      <c r="E775" s="2"/>
      <c r="F775" s="2"/>
      <c r="G775" s="2"/>
      <c r="H775" s="2"/>
      <c r="I775" s="2"/>
      <c r="J775" s="2"/>
      <c r="K775" s="107"/>
    </row>
    <row r="776" spans="1:11" x14ac:dyDescent="0.35">
      <c r="A776" s="110">
        <v>32</v>
      </c>
      <c r="B776" s="109" t="s">
        <v>2624</v>
      </c>
      <c r="C776" s="108" t="s">
        <v>2623</v>
      </c>
      <c r="D776" s="2"/>
      <c r="E776" s="2"/>
      <c r="F776" s="2"/>
      <c r="G776" s="2"/>
      <c r="H776" s="2"/>
      <c r="I776" s="2"/>
      <c r="J776" s="2"/>
      <c r="K776" s="107"/>
    </row>
    <row r="777" spans="1:11" x14ac:dyDescent="0.35">
      <c r="A777" s="110">
        <v>33</v>
      </c>
      <c r="B777" s="109" t="s">
        <v>2622</v>
      </c>
      <c r="C777" s="108" t="s">
        <v>2621</v>
      </c>
      <c r="D777" s="2"/>
      <c r="E777" s="2"/>
      <c r="F777" s="2"/>
      <c r="G777" s="2"/>
      <c r="H777" s="2"/>
      <c r="I777" s="2"/>
      <c r="J777" s="2"/>
      <c r="K777" s="107"/>
    </row>
    <row r="778" spans="1:11" ht="15" thickBot="1" x14ac:dyDescent="0.4">
      <c r="A778" s="106">
        <v>34</v>
      </c>
      <c r="B778" s="105" t="s">
        <v>2620</v>
      </c>
      <c r="C778" s="104" t="s">
        <v>2619</v>
      </c>
      <c r="D778" s="103"/>
      <c r="E778" s="103"/>
      <c r="F778" s="103"/>
      <c r="G778" s="103"/>
      <c r="H778" s="103"/>
      <c r="I778" s="103"/>
      <c r="J778" s="103"/>
      <c r="K778" s="102"/>
    </row>
    <row r="780" spans="1:11" x14ac:dyDescent="0.35">
      <c r="D780" s="360" t="s">
        <v>299</v>
      </c>
      <c r="E780" s="360"/>
      <c r="F780" s="360"/>
      <c r="G780" s="360"/>
      <c r="H780" s="360"/>
      <c r="I780" s="360"/>
      <c r="J780" s="360"/>
      <c r="K780" s="360"/>
    </row>
    <row r="781" spans="1:11" x14ac:dyDescent="0.35">
      <c r="D781" s="360" t="s">
        <v>298</v>
      </c>
      <c r="E781" s="360"/>
      <c r="F781" s="360"/>
      <c r="G781" s="360"/>
      <c r="H781" s="360"/>
      <c r="I781" s="360"/>
      <c r="J781" s="360"/>
      <c r="K781" s="360"/>
    </row>
    <row r="785" spans="1:11" x14ac:dyDescent="0.35">
      <c r="C785" s="367" t="s">
        <v>297</v>
      </c>
      <c r="D785" s="367"/>
      <c r="E785" s="367"/>
      <c r="F785" s="367"/>
      <c r="G785" s="367"/>
      <c r="H785" s="367"/>
      <c r="I785" s="367"/>
      <c r="J785" s="367"/>
      <c r="K785" s="367"/>
    </row>
    <row r="793" spans="1:11" x14ac:dyDescent="0.35">
      <c r="A793" s="352" t="s">
        <v>379</v>
      </c>
      <c r="B793" s="352"/>
      <c r="C793" s="352"/>
      <c r="D793" s="352"/>
      <c r="E793" s="352"/>
      <c r="F793" s="352"/>
      <c r="G793" s="352"/>
      <c r="H793" s="352"/>
      <c r="I793" s="352"/>
      <c r="J793" s="352"/>
      <c r="K793" s="352"/>
    </row>
    <row r="794" spans="1:11" x14ac:dyDescent="0.35">
      <c r="A794" s="352" t="s">
        <v>378</v>
      </c>
      <c r="B794" s="352"/>
      <c r="C794" s="352"/>
      <c r="D794" s="352"/>
      <c r="E794" s="352"/>
      <c r="F794" s="352"/>
      <c r="G794" s="352"/>
      <c r="H794" s="352"/>
      <c r="I794" s="352"/>
      <c r="J794" s="352"/>
      <c r="K794" s="352"/>
    </row>
    <row r="795" spans="1:11" x14ac:dyDescent="0.35">
      <c r="A795" s="352" t="s">
        <v>377</v>
      </c>
      <c r="B795" s="352"/>
      <c r="C795" s="352"/>
      <c r="D795" s="352"/>
      <c r="E795" s="352"/>
      <c r="F795" s="352"/>
      <c r="G795" s="352"/>
      <c r="H795" s="352"/>
      <c r="I795" s="352"/>
      <c r="J795" s="352"/>
      <c r="K795" s="352"/>
    </row>
    <row r="796" spans="1:11" x14ac:dyDescent="0.35">
      <c r="A796" s="119"/>
      <c r="B796" s="119"/>
      <c r="C796" s="119"/>
      <c r="D796" s="119"/>
      <c r="E796" s="119"/>
      <c r="F796" s="119"/>
      <c r="G796" s="119"/>
      <c r="H796" s="119"/>
      <c r="I796" s="119"/>
      <c r="J796" s="119"/>
      <c r="K796" s="119"/>
    </row>
    <row r="797" spans="1:11" x14ac:dyDescent="0.35">
      <c r="A797" s="352" t="s">
        <v>2618</v>
      </c>
      <c r="B797" s="352"/>
      <c r="C797" s="352"/>
      <c r="D797" s="352"/>
      <c r="E797" s="352"/>
      <c r="F797" s="352"/>
      <c r="G797" s="352"/>
      <c r="H797" s="352"/>
      <c r="I797" s="352"/>
      <c r="J797" s="352"/>
      <c r="K797" s="352"/>
    </row>
    <row r="799" spans="1:11" x14ac:dyDescent="0.35">
      <c r="A799" t="s">
        <v>375</v>
      </c>
    </row>
    <row r="801" spans="1:11" x14ac:dyDescent="0.35">
      <c r="A801" t="s">
        <v>374</v>
      </c>
    </row>
    <row r="802" spans="1:11" x14ac:dyDescent="0.35">
      <c r="A802" t="s">
        <v>373</v>
      </c>
    </row>
    <row r="803" spans="1:11" ht="15" thickBot="1" x14ac:dyDescent="0.4"/>
    <row r="804" spans="1:11" x14ac:dyDescent="0.35">
      <c r="A804" s="353" t="s">
        <v>372</v>
      </c>
      <c r="B804" s="357"/>
      <c r="C804" s="361" t="s">
        <v>371</v>
      </c>
      <c r="D804" s="357" t="s">
        <v>370</v>
      </c>
      <c r="E804" s="357"/>
      <c r="F804" s="357"/>
      <c r="G804" s="357"/>
      <c r="H804" s="357"/>
      <c r="I804" s="357"/>
      <c r="J804" s="361" t="s">
        <v>369</v>
      </c>
      <c r="K804" s="363" t="s">
        <v>368</v>
      </c>
    </row>
    <row r="805" spans="1:11" ht="15" thickBot="1" x14ac:dyDescent="0.4">
      <c r="A805" s="118" t="s">
        <v>367</v>
      </c>
      <c r="B805" s="117" t="s">
        <v>366</v>
      </c>
      <c r="C805" s="362"/>
      <c r="D805" s="117">
        <v>1</v>
      </c>
      <c r="E805" s="117">
        <v>2</v>
      </c>
      <c r="F805" s="117">
        <v>3</v>
      </c>
      <c r="G805" s="117">
        <v>4</v>
      </c>
      <c r="H805" s="117">
        <v>5</v>
      </c>
      <c r="I805" s="117">
        <v>6</v>
      </c>
      <c r="J805" s="362"/>
      <c r="K805" s="364"/>
    </row>
    <row r="806" spans="1:11" x14ac:dyDescent="0.35">
      <c r="A806" s="116">
        <v>1</v>
      </c>
      <c r="B806" s="115" t="s">
        <v>2617</v>
      </c>
      <c r="C806" s="149" t="s">
        <v>2616</v>
      </c>
      <c r="D806" s="113"/>
      <c r="E806" s="113"/>
      <c r="F806" s="113"/>
      <c r="G806" s="113"/>
      <c r="H806" s="113"/>
      <c r="I806" s="113"/>
      <c r="J806" s="113"/>
      <c r="K806" s="112"/>
    </row>
    <row r="807" spans="1:11" x14ac:dyDescent="0.35">
      <c r="A807" s="111">
        <v>2</v>
      </c>
      <c r="B807" s="109" t="s">
        <v>2615</v>
      </c>
      <c r="C807" s="108" t="s">
        <v>2614</v>
      </c>
      <c r="D807" s="2"/>
      <c r="E807" s="2"/>
      <c r="F807" s="2"/>
      <c r="G807" s="2"/>
      <c r="H807" s="2"/>
      <c r="I807" s="2"/>
      <c r="J807" s="2"/>
      <c r="K807" s="107"/>
    </row>
    <row r="808" spans="1:11" x14ac:dyDescent="0.35">
      <c r="A808" s="111">
        <v>3</v>
      </c>
      <c r="B808" s="109" t="s">
        <v>2613</v>
      </c>
      <c r="C808" s="108" t="s">
        <v>2612</v>
      </c>
      <c r="D808" s="2"/>
      <c r="E808" s="2"/>
      <c r="F808" s="2"/>
      <c r="G808" s="2"/>
      <c r="H808" s="2"/>
      <c r="I808" s="2"/>
      <c r="J808" s="2"/>
      <c r="K808" s="107"/>
    </row>
    <row r="809" spans="1:11" x14ac:dyDescent="0.35">
      <c r="A809" s="111">
        <v>4</v>
      </c>
      <c r="B809" s="109" t="s">
        <v>2611</v>
      </c>
      <c r="C809" s="108" t="s">
        <v>2610</v>
      </c>
      <c r="D809" s="2"/>
      <c r="E809" s="2"/>
      <c r="F809" s="2"/>
      <c r="G809" s="2"/>
      <c r="H809" s="2"/>
      <c r="I809" s="2"/>
      <c r="J809" s="2"/>
      <c r="K809" s="107"/>
    </row>
    <row r="810" spans="1:11" x14ac:dyDescent="0.35">
      <c r="A810" s="111">
        <v>5</v>
      </c>
      <c r="B810" s="109" t="s">
        <v>2609</v>
      </c>
      <c r="C810" s="4" t="s">
        <v>2608</v>
      </c>
      <c r="D810" s="2"/>
      <c r="E810" s="2"/>
      <c r="F810" s="2"/>
      <c r="G810" s="2"/>
      <c r="H810" s="2"/>
      <c r="I810" s="2"/>
      <c r="J810" s="2"/>
      <c r="K810" s="107"/>
    </row>
    <row r="811" spans="1:11" x14ac:dyDescent="0.35">
      <c r="A811" s="111">
        <v>6</v>
      </c>
      <c r="B811" s="109" t="s">
        <v>2607</v>
      </c>
      <c r="C811" s="5" t="s">
        <v>2606</v>
      </c>
      <c r="D811" s="2"/>
      <c r="E811" s="2"/>
      <c r="F811" s="2"/>
      <c r="G811" s="2"/>
      <c r="H811" s="2"/>
      <c r="I811" s="2"/>
      <c r="J811" s="2"/>
      <c r="K811" s="107"/>
    </row>
    <row r="812" spans="1:11" x14ac:dyDescent="0.35">
      <c r="A812" s="111">
        <v>7</v>
      </c>
      <c r="B812" s="109" t="s">
        <v>2605</v>
      </c>
      <c r="C812" s="108" t="s">
        <v>2604</v>
      </c>
      <c r="D812" s="2"/>
      <c r="E812" s="2"/>
      <c r="F812" s="2"/>
      <c r="G812" s="2"/>
      <c r="H812" s="2"/>
      <c r="I812" s="2"/>
      <c r="J812" s="2"/>
      <c r="K812" s="107"/>
    </row>
    <row r="813" spans="1:11" x14ac:dyDescent="0.35">
      <c r="A813" s="111">
        <v>8</v>
      </c>
      <c r="B813" s="109" t="s">
        <v>2603</v>
      </c>
      <c r="C813" s="7" t="s">
        <v>2602</v>
      </c>
      <c r="D813" s="2"/>
      <c r="E813" s="2"/>
      <c r="F813" s="2"/>
      <c r="G813" s="2"/>
      <c r="H813" s="2"/>
      <c r="I813" s="2"/>
      <c r="J813" s="2"/>
      <c r="K813" s="107"/>
    </row>
    <row r="814" spans="1:11" x14ac:dyDescent="0.35">
      <c r="A814" s="111">
        <v>9</v>
      </c>
      <c r="B814" s="109" t="s">
        <v>2601</v>
      </c>
      <c r="C814" s="5" t="s">
        <v>2600</v>
      </c>
      <c r="D814" s="2"/>
      <c r="E814" s="2"/>
      <c r="F814" s="2"/>
      <c r="G814" s="2"/>
      <c r="H814" s="2"/>
      <c r="I814" s="2"/>
      <c r="J814" s="2"/>
      <c r="K814" s="107"/>
    </row>
    <row r="815" spans="1:11" x14ac:dyDescent="0.35">
      <c r="A815" s="111">
        <v>10</v>
      </c>
      <c r="B815" s="109" t="s">
        <v>2599</v>
      </c>
      <c r="C815" s="4" t="s">
        <v>2598</v>
      </c>
      <c r="D815" s="2"/>
      <c r="E815" s="2"/>
      <c r="F815" s="2"/>
      <c r="G815" s="2"/>
      <c r="H815" s="2"/>
      <c r="I815" s="2"/>
      <c r="J815" s="2"/>
      <c r="K815" s="107"/>
    </row>
    <row r="816" spans="1:11" x14ac:dyDescent="0.35">
      <c r="A816" s="111">
        <v>11</v>
      </c>
      <c r="B816" s="109" t="s">
        <v>2597</v>
      </c>
      <c r="C816" s="5" t="s">
        <v>2596</v>
      </c>
      <c r="D816" s="2"/>
      <c r="E816" s="2"/>
      <c r="F816" s="2"/>
      <c r="G816" s="2"/>
      <c r="H816" s="2"/>
      <c r="I816" s="2"/>
      <c r="J816" s="2"/>
      <c r="K816" s="107"/>
    </row>
    <row r="817" spans="1:11" x14ac:dyDescent="0.35">
      <c r="A817" s="111">
        <v>12</v>
      </c>
      <c r="B817" s="109" t="s">
        <v>2595</v>
      </c>
      <c r="C817" s="5" t="s">
        <v>2594</v>
      </c>
      <c r="D817" s="2"/>
      <c r="E817" s="2"/>
      <c r="F817" s="2"/>
      <c r="G817" s="2"/>
      <c r="H817" s="2"/>
      <c r="I817" s="2"/>
      <c r="J817" s="2"/>
      <c r="K817" s="107"/>
    </row>
    <row r="818" spans="1:11" x14ac:dyDescent="0.35">
      <c r="A818" s="111">
        <v>13</v>
      </c>
      <c r="B818" s="109" t="s">
        <v>2593</v>
      </c>
      <c r="C818" s="7" t="s">
        <v>2592</v>
      </c>
      <c r="D818" s="2"/>
      <c r="E818" s="2"/>
      <c r="F818" s="2"/>
      <c r="G818" s="2"/>
      <c r="H818" s="2"/>
      <c r="I818" s="2"/>
      <c r="J818" s="2"/>
      <c r="K818" s="107"/>
    </row>
    <row r="819" spans="1:11" x14ac:dyDescent="0.35">
      <c r="A819" s="111">
        <v>14</v>
      </c>
      <c r="B819" s="109" t="s">
        <v>2591</v>
      </c>
      <c r="C819" s="5" t="s">
        <v>2590</v>
      </c>
      <c r="D819" s="2"/>
      <c r="E819" s="2"/>
      <c r="F819" s="2"/>
      <c r="G819" s="2"/>
      <c r="H819" s="2"/>
      <c r="I819" s="2"/>
      <c r="J819" s="2"/>
      <c r="K819" s="107"/>
    </row>
    <row r="820" spans="1:11" x14ac:dyDescent="0.35">
      <c r="A820" s="111">
        <v>15</v>
      </c>
      <c r="B820" s="109" t="s">
        <v>2589</v>
      </c>
      <c r="C820" s="5" t="s">
        <v>2588</v>
      </c>
      <c r="D820" s="2"/>
      <c r="E820" s="2"/>
      <c r="F820" s="2"/>
      <c r="G820" s="2"/>
      <c r="H820" s="2"/>
      <c r="I820" s="2"/>
      <c r="J820" s="2"/>
      <c r="K820" s="107"/>
    </row>
    <row r="821" spans="1:11" x14ac:dyDescent="0.35">
      <c r="A821" s="111">
        <v>16</v>
      </c>
      <c r="B821" s="109" t="s">
        <v>2587</v>
      </c>
      <c r="C821" s="108" t="s">
        <v>2586</v>
      </c>
      <c r="D821" s="2"/>
      <c r="E821" s="2"/>
      <c r="F821" s="2"/>
      <c r="G821" s="2"/>
      <c r="H821" s="2"/>
      <c r="I821" s="2"/>
      <c r="J821" s="2"/>
      <c r="K821" s="107"/>
    </row>
    <row r="822" spans="1:11" x14ac:dyDescent="0.35">
      <c r="A822" s="111">
        <v>17</v>
      </c>
      <c r="B822" s="109" t="s">
        <v>2585</v>
      </c>
      <c r="C822" s="5" t="s">
        <v>2584</v>
      </c>
      <c r="D822" s="2"/>
      <c r="E822" s="2"/>
      <c r="F822" s="2"/>
      <c r="G822" s="2"/>
      <c r="H822" s="2"/>
      <c r="I822" s="2"/>
      <c r="J822" s="2"/>
      <c r="K822" s="107"/>
    </row>
    <row r="823" spans="1:11" x14ac:dyDescent="0.35">
      <c r="A823" s="111">
        <v>18</v>
      </c>
      <c r="B823" s="109" t="s">
        <v>2583</v>
      </c>
      <c r="C823" s="108" t="s">
        <v>2582</v>
      </c>
      <c r="D823" s="2"/>
      <c r="E823" s="2"/>
      <c r="F823" s="2"/>
      <c r="G823" s="2"/>
      <c r="H823" s="2"/>
      <c r="I823" s="2"/>
      <c r="J823" s="2"/>
      <c r="K823" s="107"/>
    </row>
    <row r="824" spans="1:11" x14ac:dyDescent="0.35">
      <c r="A824" s="111">
        <v>19</v>
      </c>
      <c r="B824" s="109" t="s">
        <v>2581</v>
      </c>
      <c r="C824" s="5" t="s">
        <v>2580</v>
      </c>
      <c r="D824" s="2"/>
      <c r="E824" s="2"/>
      <c r="F824" s="2"/>
      <c r="G824" s="2"/>
      <c r="H824" s="2"/>
      <c r="I824" s="2"/>
      <c r="J824" s="2"/>
      <c r="K824" s="107"/>
    </row>
    <row r="825" spans="1:11" x14ac:dyDescent="0.35">
      <c r="A825" s="111">
        <v>20</v>
      </c>
      <c r="B825" s="109" t="s">
        <v>2579</v>
      </c>
      <c r="C825" s="5" t="s">
        <v>2578</v>
      </c>
      <c r="D825" s="2"/>
      <c r="E825" s="2"/>
      <c r="F825" s="2"/>
      <c r="G825" s="2"/>
      <c r="H825" s="2"/>
      <c r="I825" s="2"/>
      <c r="J825" s="2"/>
      <c r="K825" s="107"/>
    </row>
    <row r="826" spans="1:11" x14ac:dyDescent="0.35">
      <c r="A826" s="111">
        <v>21</v>
      </c>
      <c r="B826" s="109" t="s">
        <v>2577</v>
      </c>
      <c r="C826" s="5" t="s">
        <v>2576</v>
      </c>
      <c r="D826" s="2"/>
      <c r="E826" s="2"/>
      <c r="F826" s="2"/>
      <c r="G826" s="2"/>
      <c r="H826" s="2"/>
      <c r="I826" s="2"/>
      <c r="J826" s="2"/>
      <c r="K826" s="107"/>
    </row>
    <row r="827" spans="1:11" x14ac:dyDescent="0.35">
      <c r="A827" s="111">
        <v>22</v>
      </c>
      <c r="B827" s="109" t="s">
        <v>2575</v>
      </c>
      <c r="C827" s="7" t="s">
        <v>2574</v>
      </c>
      <c r="D827" s="2"/>
      <c r="E827" s="2"/>
      <c r="F827" s="2"/>
      <c r="G827" s="2"/>
      <c r="H827" s="2"/>
      <c r="I827" s="2"/>
      <c r="J827" s="2"/>
      <c r="K827" s="107"/>
    </row>
    <row r="828" spans="1:11" x14ac:dyDescent="0.35">
      <c r="A828" s="111">
        <v>23</v>
      </c>
      <c r="B828" s="109" t="s">
        <v>2573</v>
      </c>
      <c r="C828" s="108" t="s">
        <v>2572</v>
      </c>
      <c r="D828" s="2"/>
      <c r="E828" s="2"/>
      <c r="F828" s="2"/>
      <c r="G828" s="2"/>
      <c r="H828" s="2"/>
      <c r="I828" s="2"/>
      <c r="J828" s="2"/>
      <c r="K828" s="107"/>
    </row>
    <row r="829" spans="1:11" x14ac:dyDescent="0.35">
      <c r="A829" s="111">
        <v>24</v>
      </c>
      <c r="B829" s="109" t="s">
        <v>2571</v>
      </c>
      <c r="C829" s="4" t="s">
        <v>2570</v>
      </c>
      <c r="D829" s="2"/>
      <c r="E829" s="2"/>
      <c r="F829" s="2"/>
      <c r="G829" s="2"/>
      <c r="H829" s="2"/>
      <c r="I829" s="2"/>
      <c r="J829" s="2"/>
      <c r="K829" s="107"/>
    </row>
    <row r="830" spans="1:11" x14ac:dyDescent="0.35">
      <c r="A830" s="111">
        <v>25</v>
      </c>
      <c r="B830" s="109" t="s">
        <v>2569</v>
      </c>
      <c r="C830" s="7" t="s">
        <v>2568</v>
      </c>
      <c r="D830" s="2"/>
      <c r="E830" s="2"/>
      <c r="F830" s="2"/>
      <c r="G830" s="2"/>
      <c r="H830" s="2"/>
      <c r="I830" s="2"/>
      <c r="J830" s="2"/>
      <c r="K830" s="107"/>
    </row>
    <row r="831" spans="1:11" x14ac:dyDescent="0.35">
      <c r="A831" s="111">
        <v>26</v>
      </c>
      <c r="B831" s="109" t="s">
        <v>2567</v>
      </c>
      <c r="C831" s="4" t="s">
        <v>2566</v>
      </c>
      <c r="D831" s="2"/>
      <c r="E831" s="2"/>
      <c r="F831" s="2"/>
      <c r="G831" s="2"/>
      <c r="H831" s="2"/>
      <c r="I831" s="2"/>
      <c r="J831" s="2"/>
      <c r="K831" s="107"/>
    </row>
    <row r="832" spans="1:11" x14ac:dyDescent="0.35">
      <c r="A832" s="111">
        <v>27</v>
      </c>
      <c r="B832" s="109" t="s">
        <v>2565</v>
      </c>
      <c r="C832" s="5" t="s">
        <v>2564</v>
      </c>
      <c r="D832" s="2"/>
      <c r="E832" s="2"/>
      <c r="F832" s="2"/>
      <c r="G832" s="2"/>
      <c r="H832" s="2"/>
      <c r="I832" s="2"/>
      <c r="J832" s="2"/>
      <c r="K832" s="107"/>
    </row>
    <row r="833" spans="1:11" x14ac:dyDescent="0.35">
      <c r="A833" s="111">
        <v>28</v>
      </c>
      <c r="B833" s="109" t="s">
        <v>2563</v>
      </c>
      <c r="C833" s="108" t="s">
        <v>2562</v>
      </c>
      <c r="D833" s="2"/>
      <c r="E833" s="2"/>
      <c r="F833" s="2"/>
      <c r="G833" s="2"/>
      <c r="H833" s="2"/>
      <c r="I833" s="2"/>
      <c r="J833" s="2"/>
      <c r="K833" s="107"/>
    </row>
    <row r="834" spans="1:11" x14ac:dyDescent="0.35">
      <c r="A834" s="111">
        <v>29</v>
      </c>
      <c r="B834" s="109" t="s">
        <v>2561</v>
      </c>
      <c r="C834" s="108" t="s">
        <v>2560</v>
      </c>
      <c r="D834" s="2"/>
      <c r="E834" s="2"/>
      <c r="F834" s="2"/>
      <c r="G834" s="2"/>
      <c r="H834" s="2"/>
      <c r="I834" s="2"/>
      <c r="J834" s="2"/>
      <c r="K834" s="107"/>
    </row>
    <row r="835" spans="1:11" x14ac:dyDescent="0.35">
      <c r="A835" s="111">
        <v>30</v>
      </c>
      <c r="B835" s="109" t="s">
        <v>2559</v>
      </c>
      <c r="C835" s="108" t="s">
        <v>2558</v>
      </c>
      <c r="D835" s="2"/>
      <c r="E835" s="2"/>
      <c r="F835" s="2"/>
      <c r="G835" s="2"/>
      <c r="H835" s="2"/>
      <c r="I835" s="2"/>
      <c r="J835" s="2"/>
      <c r="K835" s="107"/>
    </row>
    <row r="836" spans="1:11" x14ac:dyDescent="0.35">
      <c r="A836" s="111">
        <v>31</v>
      </c>
      <c r="B836" s="109" t="s">
        <v>2557</v>
      </c>
      <c r="C836" s="108" t="s">
        <v>2556</v>
      </c>
      <c r="D836" s="2"/>
      <c r="E836" s="2"/>
      <c r="F836" s="2"/>
      <c r="G836" s="2"/>
      <c r="H836" s="2"/>
      <c r="I836" s="2"/>
      <c r="J836" s="2"/>
      <c r="K836" s="107"/>
    </row>
    <row r="837" spans="1:11" x14ac:dyDescent="0.35">
      <c r="A837" s="110">
        <v>32</v>
      </c>
      <c r="B837" s="109" t="s">
        <v>2555</v>
      </c>
      <c r="C837" s="108" t="s">
        <v>2554</v>
      </c>
      <c r="D837" s="2"/>
      <c r="E837" s="2"/>
      <c r="F837" s="2"/>
      <c r="G837" s="2"/>
      <c r="H837" s="2"/>
      <c r="I837" s="2"/>
      <c r="J837" s="2"/>
      <c r="K837" s="107"/>
    </row>
    <row r="838" spans="1:11" ht="15" thickBot="1" x14ac:dyDescent="0.4">
      <c r="A838" s="106">
        <v>33</v>
      </c>
      <c r="B838" s="105" t="s">
        <v>2553</v>
      </c>
      <c r="C838" s="104" t="s">
        <v>2552</v>
      </c>
      <c r="D838" s="103"/>
      <c r="E838" s="103"/>
      <c r="F838" s="103"/>
      <c r="G838" s="103"/>
      <c r="H838" s="103"/>
      <c r="I838" s="103"/>
      <c r="J838" s="103"/>
      <c r="K838" s="102"/>
    </row>
    <row r="840" spans="1:11" x14ac:dyDescent="0.35">
      <c r="D840" s="360" t="s">
        <v>299</v>
      </c>
      <c r="E840" s="360"/>
      <c r="F840" s="360"/>
      <c r="G840" s="360"/>
      <c r="H840" s="360"/>
      <c r="I840" s="360"/>
      <c r="J840" s="360"/>
      <c r="K840" s="360"/>
    </row>
    <row r="841" spans="1:11" x14ac:dyDescent="0.35">
      <c r="D841" s="360" t="s">
        <v>298</v>
      </c>
      <c r="E841" s="360"/>
      <c r="F841" s="360"/>
      <c r="G841" s="360"/>
      <c r="H841" s="360"/>
      <c r="I841" s="360"/>
      <c r="J841" s="360"/>
      <c r="K841" s="360"/>
    </row>
    <row r="845" spans="1:11" x14ac:dyDescent="0.35">
      <c r="C845" s="367" t="s">
        <v>297</v>
      </c>
      <c r="D845" s="367"/>
      <c r="E845" s="367"/>
      <c r="F845" s="367"/>
      <c r="G845" s="367"/>
      <c r="H845" s="367"/>
      <c r="I845" s="367"/>
      <c r="J845" s="367"/>
      <c r="K845" s="367"/>
    </row>
    <row r="854" spans="1:11" x14ac:dyDescent="0.35">
      <c r="A854" s="352" t="s">
        <v>379</v>
      </c>
      <c r="B854" s="352"/>
      <c r="C854" s="352"/>
      <c r="D854" s="352"/>
      <c r="E854" s="352"/>
      <c r="F854" s="352"/>
      <c r="G854" s="352"/>
      <c r="H854" s="352"/>
      <c r="I854" s="352"/>
      <c r="J854" s="352"/>
      <c r="K854" s="352"/>
    </row>
    <row r="855" spans="1:11" x14ac:dyDescent="0.35">
      <c r="A855" s="352" t="s">
        <v>378</v>
      </c>
      <c r="B855" s="352"/>
      <c r="C855" s="352"/>
      <c r="D855" s="352"/>
      <c r="E855" s="352"/>
      <c r="F855" s="352"/>
      <c r="G855" s="352"/>
      <c r="H855" s="352"/>
      <c r="I855" s="352"/>
      <c r="J855" s="352"/>
      <c r="K855" s="352"/>
    </row>
    <row r="856" spans="1:11" x14ac:dyDescent="0.35">
      <c r="A856" s="352" t="s">
        <v>377</v>
      </c>
      <c r="B856" s="352"/>
      <c r="C856" s="352"/>
      <c r="D856" s="352"/>
      <c r="E856" s="352"/>
      <c r="F856" s="352"/>
      <c r="G856" s="352"/>
      <c r="H856" s="352"/>
      <c r="I856" s="352"/>
      <c r="J856" s="352"/>
      <c r="K856" s="352"/>
    </row>
    <row r="857" spans="1:11" x14ac:dyDescent="0.35">
      <c r="A857" s="119"/>
      <c r="B857" s="119"/>
      <c r="C857" s="119"/>
      <c r="D857" s="119"/>
      <c r="E857" s="119"/>
      <c r="F857" s="119"/>
      <c r="G857" s="119"/>
      <c r="H857" s="119"/>
      <c r="I857" s="119"/>
      <c r="J857" s="119"/>
      <c r="K857" s="119"/>
    </row>
    <row r="858" spans="1:11" x14ac:dyDescent="0.35">
      <c r="A858" s="352" t="s">
        <v>2551</v>
      </c>
      <c r="B858" s="352"/>
      <c r="C858" s="352"/>
      <c r="D858" s="352"/>
      <c r="E858" s="352"/>
      <c r="F858" s="352"/>
      <c r="G858" s="352"/>
      <c r="H858" s="352"/>
      <c r="I858" s="352"/>
      <c r="J858" s="352"/>
      <c r="K858" s="352"/>
    </row>
    <row r="860" spans="1:11" x14ac:dyDescent="0.35">
      <c r="A860" t="s">
        <v>375</v>
      </c>
    </row>
    <row r="862" spans="1:11" x14ac:dyDescent="0.35">
      <c r="A862" t="s">
        <v>374</v>
      </c>
    </row>
    <row r="863" spans="1:11" x14ac:dyDescent="0.35">
      <c r="A863" t="s">
        <v>373</v>
      </c>
    </row>
    <row r="864" spans="1:11" ht="15" thickBot="1" x14ac:dyDescent="0.4"/>
    <row r="865" spans="1:11" x14ac:dyDescent="0.35">
      <c r="A865" s="353" t="s">
        <v>372</v>
      </c>
      <c r="B865" s="357"/>
      <c r="C865" s="361" t="s">
        <v>371</v>
      </c>
      <c r="D865" s="357" t="s">
        <v>370</v>
      </c>
      <c r="E865" s="357"/>
      <c r="F865" s="357"/>
      <c r="G865" s="357"/>
      <c r="H865" s="357"/>
      <c r="I865" s="357"/>
      <c r="J865" s="361" t="s">
        <v>369</v>
      </c>
      <c r="K865" s="363" t="s">
        <v>368</v>
      </c>
    </row>
    <row r="866" spans="1:11" ht="15" thickBot="1" x14ac:dyDescent="0.4">
      <c r="A866" s="118" t="s">
        <v>367</v>
      </c>
      <c r="B866" s="117" t="s">
        <v>366</v>
      </c>
      <c r="C866" s="362"/>
      <c r="D866" s="117">
        <v>1</v>
      </c>
      <c r="E866" s="117">
        <v>2</v>
      </c>
      <c r="F866" s="117">
        <v>3</v>
      </c>
      <c r="G866" s="117">
        <v>4</v>
      </c>
      <c r="H866" s="117">
        <v>5</v>
      </c>
      <c r="I866" s="117">
        <v>6</v>
      </c>
      <c r="J866" s="362"/>
      <c r="K866" s="364"/>
    </row>
    <row r="867" spans="1:11" x14ac:dyDescent="0.35">
      <c r="A867" s="116">
        <v>1</v>
      </c>
      <c r="B867" s="115" t="s">
        <v>2550</v>
      </c>
      <c r="C867" s="149" t="s">
        <v>2549</v>
      </c>
      <c r="D867" s="113"/>
      <c r="E867" s="113"/>
      <c r="F867" s="113"/>
      <c r="G867" s="113"/>
      <c r="H867" s="113"/>
      <c r="I867" s="113"/>
      <c r="J867" s="113"/>
      <c r="K867" s="112"/>
    </row>
    <row r="868" spans="1:11" x14ac:dyDescent="0.35">
      <c r="A868" s="111">
        <v>2</v>
      </c>
      <c r="B868" s="109" t="s">
        <v>2548</v>
      </c>
      <c r="C868" s="4" t="s">
        <v>2547</v>
      </c>
      <c r="D868" s="2"/>
      <c r="E868" s="2"/>
      <c r="F868" s="2"/>
      <c r="G868" s="2"/>
      <c r="H868" s="2"/>
      <c r="I868" s="2"/>
      <c r="J868" s="2"/>
      <c r="K868" s="107"/>
    </row>
    <row r="869" spans="1:11" x14ac:dyDescent="0.35">
      <c r="A869" s="111">
        <v>3</v>
      </c>
      <c r="B869" s="109" t="s">
        <v>2546</v>
      </c>
      <c r="C869" s="4" t="s">
        <v>2545</v>
      </c>
      <c r="D869" s="2"/>
      <c r="E869" s="2"/>
      <c r="F869" s="2"/>
      <c r="G869" s="2"/>
      <c r="H869" s="2"/>
      <c r="I869" s="2"/>
      <c r="J869" s="2"/>
      <c r="K869" s="107"/>
    </row>
    <row r="870" spans="1:11" x14ac:dyDescent="0.35">
      <c r="A870" s="111">
        <v>4</v>
      </c>
      <c r="B870" s="109" t="s">
        <v>2544</v>
      </c>
      <c r="C870" s="4" t="s">
        <v>2543</v>
      </c>
      <c r="D870" s="2"/>
      <c r="E870" s="2"/>
      <c r="F870" s="2"/>
      <c r="G870" s="2"/>
      <c r="H870" s="2"/>
      <c r="I870" s="2"/>
      <c r="J870" s="2"/>
      <c r="K870" s="107"/>
    </row>
    <row r="871" spans="1:11" x14ac:dyDescent="0.35">
      <c r="A871" s="111">
        <v>5</v>
      </c>
      <c r="B871" s="109" t="s">
        <v>2542</v>
      </c>
      <c r="C871" s="4" t="s">
        <v>2541</v>
      </c>
      <c r="D871" s="2"/>
      <c r="E871" s="2"/>
      <c r="F871" s="2"/>
      <c r="G871" s="2"/>
      <c r="H871" s="2"/>
      <c r="I871" s="2"/>
      <c r="J871" s="2"/>
      <c r="K871" s="107"/>
    </row>
    <row r="872" spans="1:11" x14ac:dyDescent="0.35">
      <c r="A872" s="111">
        <v>6</v>
      </c>
      <c r="B872" s="109" t="s">
        <v>2540</v>
      </c>
      <c r="C872" s="4" t="s">
        <v>2539</v>
      </c>
      <c r="D872" s="2"/>
      <c r="E872" s="2"/>
      <c r="F872" s="2"/>
      <c r="G872" s="2"/>
      <c r="H872" s="2"/>
      <c r="I872" s="2"/>
      <c r="J872" s="2"/>
      <c r="K872" s="107"/>
    </row>
    <row r="873" spans="1:11" x14ac:dyDescent="0.35">
      <c r="A873" s="111">
        <v>7</v>
      </c>
      <c r="B873" s="109" t="s">
        <v>2538</v>
      </c>
      <c r="C873" s="4" t="s">
        <v>2537</v>
      </c>
      <c r="D873" s="2"/>
      <c r="E873" s="2"/>
      <c r="F873" s="2"/>
      <c r="G873" s="2"/>
      <c r="H873" s="2"/>
      <c r="I873" s="2"/>
      <c r="J873" s="2"/>
      <c r="K873" s="107"/>
    </row>
    <row r="874" spans="1:11" x14ac:dyDescent="0.35">
      <c r="A874" s="111">
        <v>8</v>
      </c>
      <c r="B874" s="109" t="s">
        <v>2536</v>
      </c>
      <c r="C874" s="4" t="s">
        <v>2535</v>
      </c>
      <c r="D874" s="2"/>
      <c r="E874" s="2"/>
      <c r="F874" s="2"/>
      <c r="G874" s="2"/>
      <c r="H874" s="2"/>
      <c r="I874" s="2"/>
      <c r="J874" s="2"/>
      <c r="K874" s="107"/>
    </row>
    <row r="875" spans="1:11" x14ac:dyDescent="0.35">
      <c r="A875" s="111">
        <v>9</v>
      </c>
      <c r="B875" s="109" t="s">
        <v>2534</v>
      </c>
      <c r="C875" s="134" t="s">
        <v>2533</v>
      </c>
      <c r="D875" s="2"/>
      <c r="E875" s="2"/>
      <c r="F875" s="2"/>
      <c r="G875" s="2"/>
      <c r="H875" s="2"/>
      <c r="I875" s="2"/>
      <c r="J875" s="2"/>
      <c r="K875" s="107"/>
    </row>
    <row r="876" spans="1:11" x14ac:dyDescent="0.35">
      <c r="A876" s="111">
        <v>10</v>
      </c>
      <c r="B876" s="109" t="s">
        <v>2532</v>
      </c>
      <c r="C876" s="4" t="s">
        <v>2531</v>
      </c>
      <c r="D876" s="2"/>
      <c r="E876" s="2"/>
      <c r="F876" s="2"/>
      <c r="G876" s="2"/>
      <c r="H876" s="2"/>
      <c r="I876" s="2"/>
      <c r="J876" s="2"/>
      <c r="K876" s="107"/>
    </row>
    <row r="877" spans="1:11" x14ac:dyDescent="0.35">
      <c r="A877" s="111">
        <v>11</v>
      </c>
      <c r="B877" s="109" t="s">
        <v>2530</v>
      </c>
      <c r="C877" s="4" t="s">
        <v>2529</v>
      </c>
      <c r="D877" s="2"/>
      <c r="E877" s="2"/>
      <c r="F877" s="2"/>
      <c r="G877" s="2"/>
      <c r="H877" s="2"/>
      <c r="I877" s="2"/>
      <c r="J877" s="2"/>
      <c r="K877" s="107"/>
    </row>
    <row r="878" spans="1:11" x14ac:dyDescent="0.35">
      <c r="A878" s="111">
        <v>12</v>
      </c>
      <c r="B878" s="109" t="s">
        <v>2528</v>
      </c>
      <c r="C878" s="4" t="s">
        <v>2527</v>
      </c>
      <c r="D878" s="2"/>
      <c r="E878" s="2"/>
      <c r="F878" s="2"/>
      <c r="G878" s="2"/>
      <c r="H878" s="2"/>
      <c r="I878" s="2"/>
      <c r="J878" s="2"/>
      <c r="K878" s="107"/>
    </row>
    <row r="879" spans="1:11" x14ac:dyDescent="0.35">
      <c r="A879" s="111">
        <v>13</v>
      </c>
      <c r="B879" s="109" t="s">
        <v>2526</v>
      </c>
      <c r="C879" s="134" t="s">
        <v>2525</v>
      </c>
      <c r="D879" s="2"/>
      <c r="E879" s="2"/>
      <c r="F879" s="2"/>
      <c r="G879" s="2"/>
      <c r="H879" s="2"/>
      <c r="I879" s="2"/>
      <c r="J879" s="2"/>
      <c r="K879" s="107"/>
    </row>
    <row r="880" spans="1:11" x14ac:dyDescent="0.35">
      <c r="A880" s="111">
        <v>14</v>
      </c>
      <c r="B880" s="109" t="s">
        <v>2524</v>
      </c>
      <c r="C880" s="4" t="s">
        <v>2523</v>
      </c>
      <c r="D880" s="2"/>
      <c r="E880" s="2"/>
      <c r="F880" s="2"/>
      <c r="G880" s="2"/>
      <c r="H880" s="2"/>
      <c r="I880" s="2"/>
      <c r="J880" s="2"/>
      <c r="K880" s="107"/>
    </row>
    <row r="881" spans="1:11" x14ac:dyDescent="0.35">
      <c r="A881" s="111">
        <v>15</v>
      </c>
      <c r="B881" s="109" t="s">
        <v>2522</v>
      </c>
      <c r="C881" s="4" t="s">
        <v>2521</v>
      </c>
      <c r="D881" s="2"/>
      <c r="E881" s="2"/>
      <c r="F881" s="2"/>
      <c r="G881" s="2"/>
      <c r="H881" s="2"/>
      <c r="I881" s="2"/>
      <c r="J881" s="2"/>
      <c r="K881" s="107"/>
    </row>
    <row r="882" spans="1:11" ht="15" thickBot="1" x14ac:dyDescent="0.4">
      <c r="A882" s="126">
        <v>16</v>
      </c>
      <c r="B882" s="105" t="s">
        <v>2520</v>
      </c>
      <c r="C882" s="133" t="s">
        <v>2519</v>
      </c>
      <c r="D882" s="103"/>
      <c r="E882" s="103"/>
      <c r="F882" s="103"/>
      <c r="G882" s="103"/>
      <c r="H882" s="103"/>
      <c r="I882" s="103"/>
      <c r="J882" s="103"/>
      <c r="K882" s="102"/>
    </row>
    <row r="884" spans="1:11" x14ac:dyDescent="0.35">
      <c r="D884" s="360" t="s">
        <v>299</v>
      </c>
      <c r="E884" s="360"/>
      <c r="F884" s="360"/>
      <c r="G884" s="360"/>
      <c r="H884" s="360"/>
      <c r="I884" s="360"/>
      <c r="J884" s="360"/>
      <c r="K884" s="360"/>
    </row>
    <row r="885" spans="1:11" x14ac:dyDescent="0.35">
      <c r="D885" s="360" t="s">
        <v>298</v>
      </c>
      <c r="E885" s="360"/>
      <c r="F885" s="360"/>
      <c r="G885" s="360"/>
      <c r="H885" s="360"/>
      <c r="I885" s="360"/>
      <c r="J885" s="360"/>
      <c r="K885" s="360"/>
    </row>
    <row r="889" spans="1:11" x14ac:dyDescent="0.35">
      <c r="C889" s="367" t="s">
        <v>297</v>
      </c>
      <c r="D889" s="367"/>
      <c r="E889" s="367"/>
      <c r="F889" s="367"/>
      <c r="G889" s="367"/>
      <c r="H889" s="367"/>
      <c r="I889" s="367"/>
      <c r="J889" s="367"/>
      <c r="K889" s="367"/>
    </row>
    <row r="915" spans="1:11" x14ac:dyDescent="0.35">
      <c r="A915" s="352" t="s">
        <v>379</v>
      </c>
      <c r="B915" s="352"/>
      <c r="C915" s="352"/>
      <c r="D915" s="352"/>
      <c r="E915" s="352"/>
      <c r="F915" s="352"/>
      <c r="G915" s="352"/>
      <c r="H915" s="352"/>
      <c r="I915" s="352"/>
      <c r="J915" s="352"/>
      <c r="K915" s="352"/>
    </row>
    <row r="916" spans="1:11" x14ac:dyDescent="0.35">
      <c r="A916" s="352" t="s">
        <v>378</v>
      </c>
      <c r="B916" s="352"/>
      <c r="C916" s="352"/>
      <c r="D916" s="352"/>
      <c r="E916" s="352"/>
      <c r="F916" s="352"/>
      <c r="G916" s="352"/>
      <c r="H916" s="352"/>
      <c r="I916" s="352"/>
      <c r="J916" s="352"/>
      <c r="K916" s="352"/>
    </row>
    <row r="917" spans="1:11" x14ac:dyDescent="0.35">
      <c r="A917" s="352" t="s">
        <v>377</v>
      </c>
      <c r="B917" s="352"/>
      <c r="C917" s="352"/>
      <c r="D917" s="352"/>
      <c r="E917" s="352"/>
      <c r="F917" s="352"/>
      <c r="G917" s="352"/>
      <c r="H917" s="352"/>
      <c r="I917" s="352"/>
      <c r="J917" s="352"/>
      <c r="K917" s="352"/>
    </row>
    <row r="918" spans="1:11" x14ac:dyDescent="0.35">
      <c r="A918" s="119"/>
      <c r="B918" s="119"/>
      <c r="C918" s="119"/>
      <c r="D918" s="119"/>
      <c r="E918" s="119"/>
      <c r="F918" s="119"/>
      <c r="G918" s="119"/>
      <c r="H918" s="119"/>
      <c r="I918" s="119"/>
      <c r="J918" s="119"/>
      <c r="K918" s="119"/>
    </row>
    <row r="919" spans="1:11" x14ac:dyDescent="0.35">
      <c r="A919" s="352" t="s">
        <v>2518</v>
      </c>
      <c r="B919" s="352"/>
      <c r="C919" s="352"/>
      <c r="D919" s="352"/>
      <c r="E919" s="352"/>
      <c r="F919" s="352"/>
      <c r="G919" s="352"/>
      <c r="H919" s="352"/>
      <c r="I919" s="352"/>
      <c r="J919" s="352"/>
      <c r="K919" s="352"/>
    </row>
    <row r="921" spans="1:11" x14ac:dyDescent="0.35">
      <c r="A921" t="s">
        <v>375</v>
      </c>
    </row>
    <row r="923" spans="1:11" x14ac:dyDescent="0.35">
      <c r="A923" t="s">
        <v>374</v>
      </c>
    </row>
    <row r="924" spans="1:11" x14ac:dyDescent="0.35">
      <c r="A924" t="s">
        <v>373</v>
      </c>
    </row>
    <row r="925" spans="1:11" ht="15" thickBot="1" x14ac:dyDescent="0.4"/>
    <row r="926" spans="1:11" x14ac:dyDescent="0.35">
      <c r="A926" s="353" t="s">
        <v>372</v>
      </c>
      <c r="B926" s="357"/>
      <c r="C926" s="361" t="s">
        <v>371</v>
      </c>
      <c r="D926" s="357" t="s">
        <v>370</v>
      </c>
      <c r="E926" s="357"/>
      <c r="F926" s="357"/>
      <c r="G926" s="357"/>
      <c r="H926" s="357"/>
      <c r="I926" s="357"/>
      <c r="J926" s="361" t="s">
        <v>369</v>
      </c>
      <c r="K926" s="363" t="s">
        <v>368</v>
      </c>
    </row>
    <row r="927" spans="1:11" ht="15" thickBot="1" x14ac:dyDescent="0.4">
      <c r="A927" s="118" t="s">
        <v>367</v>
      </c>
      <c r="B927" s="117" t="s">
        <v>366</v>
      </c>
      <c r="C927" s="362"/>
      <c r="D927" s="117">
        <v>1</v>
      </c>
      <c r="E927" s="117">
        <v>2</v>
      </c>
      <c r="F927" s="117">
        <v>3</v>
      </c>
      <c r="G927" s="117">
        <v>4</v>
      </c>
      <c r="H927" s="117">
        <v>5</v>
      </c>
      <c r="I927" s="117">
        <v>6</v>
      </c>
      <c r="J927" s="362"/>
      <c r="K927" s="364"/>
    </row>
    <row r="928" spans="1:11" x14ac:dyDescent="0.35">
      <c r="A928" s="116">
        <v>1</v>
      </c>
      <c r="B928" s="115" t="s">
        <v>2517</v>
      </c>
      <c r="C928" s="169" t="s">
        <v>2516</v>
      </c>
      <c r="D928" s="113"/>
      <c r="E928" s="113"/>
      <c r="F928" s="113"/>
      <c r="G928" s="113"/>
      <c r="H928" s="113"/>
      <c r="I928" s="113"/>
      <c r="J928" s="113"/>
      <c r="K928" s="112"/>
    </row>
    <row r="929" spans="1:11" x14ac:dyDescent="0.35">
      <c r="A929" s="111">
        <v>2</v>
      </c>
      <c r="B929" s="109" t="s">
        <v>2515</v>
      </c>
      <c r="C929" s="160" t="s">
        <v>2514</v>
      </c>
      <c r="D929" s="2"/>
      <c r="E929" s="2"/>
      <c r="F929" s="2"/>
      <c r="G929" s="2"/>
      <c r="H929" s="2"/>
      <c r="I929" s="2"/>
      <c r="J929" s="2"/>
      <c r="K929" s="107"/>
    </row>
    <row r="930" spans="1:11" x14ac:dyDescent="0.35">
      <c r="A930" s="111">
        <v>3</v>
      </c>
      <c r="B930" s="109" t="s">
        <v>2513</v>
      </c>
      <c r="C930" s="160" t="s">
        <v>2512</v>
      </c>
      <c r="D930" s="2"/>
      <c r="E930" s="2"/>
      <c r="F930" s="2"/>
      <c r="G930" s="2"/>
      <c r="H930" s="2"/>
      <c r="I930" s="2"/>
      <c r="J930" s="2"/>
      <c r="K930" s="107"/>
    </row>
    <row r="931" spans="1:11" x14ac:dyDescent="0.35">
      <c r="A931" s="111">
        <v>4</v>
      </c>
      <c r="B931" s="109" t="s">
        <v>2511</v>
      </c>
      <c r="C931" s="160" t="s">
        <v>2510</v>
      </c>
      <c r="D931" s="2"/>
      <c r="E931" s="2"/>
      <c r="F931" s="2"/>
      <c r="G931" s="2"/>
      <c r="H931" s="2"/>
      <c r="I931" s="2"/>
      <c r="J931" s="2"/>
      <c r="K931" s="107"/>
    </row>
    <row r="932" spans="1:11" x14ac:dyDescent="0.35">
      <c r="A932" s="111">
        <v>5</v>
      </c>
      <c r="B932" s="109" t="s">
        <v>2509</v>
      </c>
      <c r="C932" s="160" t="s">
        <v>2508</v>
      </c>
      <c r="D932" s="2"/>
      <c r="E932" s="2"/>
      <c r="F932" s="2"/>
      <c r="G932" s="2"/>
      <c r="H932" s="2"/>
      <c r="I932" s="2"/>
      <c r="J932" s="2"/>
      <c r="K932" s="107"/>
    </row>
    <row r="933" spans="1:11" x14ac:dyDescent="0.35">
      <c r="A933" s="111">
        <v>6</v>
      </c>
      <c r="B933" s="109" t="s">
        <v>2507</v>
      </c>
      <c r="C933" s="160" t="s">
        <v>2506</v>
      </c>
      <c r="D933" s="2"/>
      <c r="E933" s="2"/>
      <c r="F933" s="2"/>
      <c r="G933" s="2"/>
      <c r="H933" s="2"/>
      <c r="I933" s="2"/>
      <c r="J933" s="2"/>
      <c r="K933" s="107"/>
    </row>
    <row r="934" spans="1:11" x14ac:dyDescent="0.35">
      <c r="A934" s="111">
        <v>7</v>
      </c>
      <c r="B934" s="109" t="s">
        <v>2505</v>
      </c>
      <c r="C934" s="160" t="s">
        <v>2504</v>
      </c>
      <c r="D934" s="2"/>
      <c r="E934" s="2"/>
      <c r="F934" s="2"/>
      <c r="G934" s="2"/>
      <c r="H934" s="2"/>
      <c r="I934" s="2"/>
      <c r="J934" s="2"/>
      <c r="K934" s="107"/>
    </row>
    <row r="935" spans="1:11" x14ac:dyDescent="0.35">
      <c r="A935" s="111">
        <v>8</v>
      </c>
      <c r="B935" s="109" t="s">
        <v>2503</v>
      </c>
      <c r="C935" s="160" t="s">
        <v>2502</v>
      </c>
      <c r="D935" s="2"/>
      <c r="E935" s="2"/>
      <c r="F935" s="2"/>
      <c r="G935" s="2"/>
      <c r="H935" s="2"/>
      <c r="I935" s="2"/>
      <c r="J935" s="2"/>
      <c r="K935" s="107"/>
    </row>
    <row r="936" spans="1:11" x14ac:dyDescent="0.35">
      <c r="A936" s="111">
        <v>9</v>
      </c>
      <c r="B936" s="109" t="s">
        <v>2501</v>
      </c>
      <c r="C936" s="160" t="s">
        <v>2500</v>
      </c>
      <c r="D936" s="2"/>
      <c r="E936" s="2"/>
      <c r="F936" s="2"/>
      <c r="G936" s="2"/>
      <c r="H936" s="2"/>
      <c r="I936" s="2"/>
      <c r="J936" s="2"/>
      <c r="K936" s="107"/>
    </row>
    <row r="937" spans="1:11" x14ac:dyDescent="0.35">
      <c r="A937" s="111">
        <v>10</v>
      </c>
      <c r="B937" s="109" t="s">
        <v>2499</v>
      </c>
      <c r="C937" s="160" t="s">
        <v>2498</v>
      </c>
      <c r="D937" s="2"/>
      <c r="E937" s="2"/>
      <c r="F937" s="2"/>
      <c r="G937" s="2"/>
      <c r="H937" s="2"/>
      <c r="I937" s="2"/>
      <c r="J937" s="2"/>
      <c r="K937" s="107"/>
    </row>
    <row r="938" spans="1:11" x14ac:dyDescent="0.35">
      <c r="A938" s="111">
        <v>11</v>
      </c>
      <c r="B938" s="109" t="s">
        <v>2497</v>
      </c>
      <c r="C938" s="160" t="s">
        <v>2496</v>
      </c>
      <c r="D938" s="2"/>
      <c r="E938" s="2"/>
      <c r="F938" s="2"/>
      <c r="G938" s="2"/>
      <c r="H938" s="2"/>
      <c r="I938" s="2"/>
      <c r="J938" s="2"/>
      <c r="K938" s="107"/>
    </row>
    <row r="939" spans="1:11" x14ac:dyDescent="0.35">
      <c r="A939" s="111">
        <v>12</v>
      </c>
      <c r="B939" s="109" t="s">
        <v>2495</v>
      </c>
      <c r="C939" s="160" t="s">
        <v>2494</v>
      </c>
      <c r="D939" s="2"/>
      <c r="E939" s="2"/>
      <c r="F939" s="2"/>
      <c r="G939" s="2"/>
      <c r="H939" s="2"/>
      <c r="I939" s="2"/>
      <c r="J939" s="2"/>
      <c r="K939" s="107"/>
    </row>
    <row r="940" spans="1:11" x14ac:dyDescent="0.35">
      <c r="A940" s="111">
        <v>13</v>
      </c>
      <c r="B940" s="109" t="s">
        <v>2493</v>
      </c>
      <c r="C940" s="160" t="s">
        <v>2492</v>
      </c>
      <c r="D940" s="2"/>
      <c r="E940" s="2"/>
      <c r="F940" s="2"/>
      <c r="G940" s="2"/>
      <c r="H940" s="2"/>
      <c r="I940" s="2"/>
      <c r="J940" s="2"/>
      <c r="K940" s="107"/>
    </row>
    <row r="941" spans="1:11" x14ac:dyDescent="0.35">
      <c r="A941" s="111">
        <v>14</v>
      </c>
      <c r="B941" s="109" t="s">
        <v>2491</v>
      </c>
      <c r="C941" s="160" t="s">
        <v>2490</v>
      </c>
      <c r="D941" s="2"/>
      <c r="E941" s="2"/>
      <c r="F941" s="2"/>
      <c r="G941" s="2"/>
      <c r="H941" s="2"/>
      <c r="I941" s="2"/>
      <c r="J941" s="2"/>
      <c r="K941" s="107"/>
    </row>
    <row r="942" spans="1:11" x14ac:dyDescent="0.35">
      <c r="A942" s="111">
        <v>15</v>
      </c>
      <c r="B942" s="109" t="s">
        <v>2489</v>
      </c>
      <c r="C942" s="160" t="s">
        <v>2488</v>
      </c>
      <c r="D942" s="2"/>
      <c r="E942" s="2"/>
      <c r="F942" s="2"/>
      <c r="G942" s="2"/>
      <c r="H942" s="2"/>
      <c r="I942" s="2"/>
      <c r="J942" s="2"/>
      <c r="K942" s="107"/>
    </row>
    <row r="943" spans="1:11" x14ac:dyDescent="0.35">
      <c r="A943" s="111">
        <v>16</v>
      </c>
      <c r="B943" s="109" t="s">
        <v>2487</v>
      </c>
      <c r="C943" s="160" t="s">
        <v>2486</v>
      </c>
      <c r="D943" s="2"/>
      <c r="E943" s="2"/>
      <c r="F943" s="2"/>
      <c r="G943" s="2"/>
      <c r="H943" s="2"/>
      <c r="I943" s="2"/>
      <c r="J943" s="2"/>
      <c r="K943" s="107"/>
    </row>
    <row r="944" spans="1:11" x14ac:dyDescent="0.35">
      <c r="A944" s="111">
        <v>17</v>
      </c>
      <c r="B944" s="109" t="s">
        <v>2485</v>
      </c>
      <c r="C944" s="160" t="s">
        <v>2484</v>
      </c>
      <c r="D944" s="2"/>
      <c r="E944" s="2"/>
      <c r="F944" s="2"/>
      <c r="G944" s="2"/>
      <c r="H944" s="2"/>
      <c r="I944" s="2"/>
      <c r="J944" s="2"/>
      <c r="K944" s="107"/>
    </row>
    <row r="945" spans="1:11" x14ac:dyDescent="0.35">
      <c r="A945" s="111">
        <v>18</v>
      </c>
      <c r="B945" s="109" t="s">
        <v>2483</v>
      </c>
      <c r="C945" s="160" t="s">
        <v>2482</v>
      </c>
      <c r="D945" s="2"/>
      <c r="E945" s="2"/>
      <c r="F945" s="2"/>
      <c r="G945" s="2"/>
      <c r="H945" s="2"/>
      <c r="I945" s="2"/>
      <c r="J945" s="2"/>
      <c r="K945" s="107"/>
    </row>
    <row r="946" spans="1:11" x14ac:dyDescent="0.35">
      <c r="A946" s="111">
        <v>19</v>
      </c>
      <c r="B946" s="109" t="s">
        <v>2481</v>
      </c>
      <c r="C946" s="160" t="s">
        <v>2480</v>
      </c>
      <c r="D946" s="2"/>
      <c r="E946" s="2"/>
      <c r="F946" s="2"/>
      <c r="G946" s="2"/>
      <c r="H946" s="2"/>
      <c r="I946" s="2"/>
      <c r="J946" s="2"/>
      <c r="K946" s="107"/>
    </row>
    <row r="947" spans="1:11" x14ac:dyDescent="0.35">
      <c r="A947" s="111">
        <v>20</v>
      </c>
      <c r="B947" s="109" t="s">
        <v>2479</v>
      </c>
      <c r="C947" s="160" t="s">
        <v>2478</v>
      </c>
      <c r="D947" s="2"/>
      <c r="E947" s="2"/>
      <c r="F947" s="2"/>
      <c r="G947" s="2"/>
      <c r="H947" s="2"/>
      <c r="I947" s="2"/>
      <c r="J947" s="2"/>
      <c r="K947" s="107"/>
    </row>
    <row r="948" spans="1:11" x14ac:dyDescent="0.35">
      <c r="A948" s="111">
        <v>21</v>
      </c>
      <c r="B948" s="109" t="s">
        <v>2477</v>
      </c>
      <c r="C948" s="160" t="s">
        <v>2476</v>
      </c>
      <c r="D948" s="2"/>
      <c r="E948" s="2"/>
      <c r="F948" s="2"/>
      <c r="G948" s="2"/>
      <c r="H948" s="2"/>
      <c r="I948" s="2"/>
      <c r="J948" s="2"/>
      <c r="K948" s="107"/>
    </row>
    <row r="949" spans="1:11" x14ac:dyDescent="0.35">
      <c r="A949" s="111">
        <v>22</v>
      </c>
      <c r="B949" s="109" t="s">
        <v>2475</v>
      </c>
      <c r="C949" s="160" t="s">
        <v>2474</v>
      </c>
      <c r="D949" s="2"/>
      <c r="E949" s="2"/>
      <c r="F949" s="2"/>
      <c r="G949" s="2"/>
      <c r="H949" s="2"/>
      <c r="I949" s="2"/>
      <c r="J949" s="2"/>
      <c r="K949" s="107"/>
    </row>
    <row r="950" spans="1:11" x14ac:dyDescent="0.35">
      <c r="A950" s="111">
        <v>23</v>
      </c>
      <c r="B950" s="109" t="s">
        <v>2473</v>
      </c>
      <c r="C950" s="160" t="s">
        <v>2472</v>
      </c>
      <c r="D950" s="2"/>
      <c r="E950" s="2"/>
      <c r="F950" s="2"/>
      <c r="G950" s="2"/>
      <c r="H950" s="2"/>
      <c r="I950" s="2"/>
      <c r="J950" s="2"/>
      <c r="K950" s="107"/>
    </row>
    <row r="951" spans="1:11" x14ac:dyDescent="0.35">
      <c r="A951" s="111">
        <v>24</v>
      </c>
      <c r="B951" s="109" t="s">
        <v>2471</v>
      </c>
      <c r="C951" s="160" t="s">
        <v>2470</v>
      </c>
      <c r="D951" s="2"/>
      <c r="E951" s="2"/>
      <c r="F951" s="2"/>
      <c r="G951" s="2"/>
      <c r="H951" s="2"/>
      <c r="I951" s="2"/>
      <c r="J951" s="2"/>
      <c r="K951" s="107"/>
    </row>
    <row r="952" spans="1:11" x14ac:dyDescent="0.35">
      <c r="A952" s="111">
        <v>25</v>
      </c>
      <c r="B952" s="109" t="s">
        <v>2469</v>
      </c>
      <c r="C952" s="160" t="s">
        <v>2468</v>
      </c>
      <c r="D952" s="2"/>
      <c r="E952" s="2"/>
      <c r="F952" s="2"/>
      <c r="G952" s="2"/>
      <c r="H952" s="2"/>
      <c r="I952" s="2"/>
      <c r="J952" s="2"/>
      <c r="K952" s="107"/>
    </row>
    <row r="953" spans="1:11" x14ac:dyDescent="0.35">
      <c r="A953" s="111">
        <v>26</v>
      </c>
      <c r="B953" s="109" t="s">
        <v>2467</v>
      </c>
      <c r="C953" s="160" t="s">
        <v>2466</v>
      </c>
      <c r="D953" s="2"/>
      <c r="E953" s="2"/>
      <c r="F953" s="2"/>
      <c r="G953" s="2"/>
      <c r="H953" s="2"/>
      <c r="I953" s="2"/>
      <c r="J953" s="2"/>
      <c r="K953" s="107"/>
    </row>
    <row r="954" spans="1:11" x14ac:dyDescent="0.35">
      <c r="A954" s="111">
        <v>27</v>
      </c>
      <c r="B954" s="109" t="s">
        <v>2465</v>
      </c>
      <c r="C954" s="160" t="s">
        <v>2464</v>
      </c>
      <c r="D954" s="2"/>
      <c r="E954" s="2"/>
      <c r="F954" s="2"/>
      <c r="G954" s="2"/>
      <c r="H954" s="2"/>
      <c r="I954" s="2"/>
      <c r="J954" s="2"/>
      <c r="K954" s="107"/>
    </row>
    <row r="955" spans="1:11" x14ac:dyDescent="0.35">
      <c r="A955" s="111">
        <v>28</v>
      </c>
      <c r="B955" s="109" t="s">
        <v>2463</v>
      </c>
      <c r="C955" s="160" t="s">
        <v>2462</v>
      </c>
      <c r="D955" s="2"/>
      <c r="E955" s="2"/>
      <c r="F955" s="2"/>
      <c r="G955" s="2"/>
      <c r="H955" s="2"/>
      <c r="I955" s="2"/>
      <c r="J955" s="2"/>
      <c r="K955" s="107"/>
    </row>
    <row r="956" spans="1:11" x14ac:dyDescent="0.35">
      <c r="A956" s="111">
        <v>29</v>
      </c>
      <c r="B956" s="109" t="s">
        <v>2461</v>
      </c>
      <c r="C956" s="160" t="s">
        <v>2460</v>
      </c>
      <c r="D956" s="2"/>
      <c r="E956" s="2"/>
      <c r="F956" s="2"/>
      <c r="G956" s="2"/>
      <c r="H956" s="2"/>
      <c r="I956" s="2"/>
      <c r="J956" s="2"/>
      <c r="K956" s="107"/>
    </row>
    <row r="957" spans="1:11" ht="15" thickBot="1" x14ac:dyDescent="0.4">
      <c r="A957" s="126">
        <v>30</v>
      </c>
      <c r="B957" s="105" t="s">
        <v>2459</v>
      </c>
      <c r="C957" s="104" t="s">
        <v>2458</v>
      </c>
      <c r="D957" s="103"/>
      <c r="E957" s="103"/>
      <c r="F957" s="103"/>
      <c r="G957" s="103"/>
      <c r="H957" s="103"/>
      <c r="I957" s="103"/>
      <c r="J957" s="103"/>
      <c r="K957" s="102"/>
    </row>
    <row r="959" spans="1:11" x14ac:dyDescent="0.35">
      <c r="D959" s="360" t="s">
        <v>299</v>
      </c>
      <c r="E959" s="360"/>
      <c r="F959" s="360"/>
      <c r="G959" s="360"/>
      <c r="H959" s="360"/>
      <c r="I959" s="360"/>
      <c r="J959" s="360"/>
      <c r="K959" s="360"/>
    </row>
    <row r="960" spans="1:11" x14ac:dyDescent="0.35">
      <c r="D960" s="360" t="s">
        <v>298</v>
      </c>
      <c r="E960" s="360"/>
      <c r="F960" s="360"/>
      <c r="G960" s="360"/>
      <c r="H960" s="360"/>
      <c r="I960" s="360"/>
      <c r="J960" s="360"/>
      <c r="K960" s="360"/>
    </row>
    <row r="964" spans="1:11" x14ac:dyDescent="0.35">
      <c r="C964" s="367" t="s">
        <v>297</v>
      </c>
      <c r="D964" s="367"/>
      <c r="E964" s="367"/>
      <c r="F964" s="367"/>
      <c r="G964" s="367"/>
      <c r="H964" s="367"/>
      <c r="I964" s="367"/>
      <c r="J964" s="367"/>
      <c r="K964" s="367"/>
    </row>
    <row r="976" spans="1:11" x14ac:dyDescent="0.35">
      <c r="A976" s="352" t="s">
        <v>379</v>
      </c>
      <c r="B976" s="352"/>
      <c r="C976" s="352"/>
      <c r="D976" s="352"/>
      <c r="E976" s="352"/>
      <c r="F976" s="352"/>
      <c r="G976" s="352"/>
      <c r="H976" s="352"/>
      <c r="I976" s="352"/>
      <c r="J976" s="352"/>
      <c r="K976" s="352"/>
    </row>
    <row r="977" spans="1:11" x14ac:dyDescent="0.35">
      <c r="A977" s="352" t="s">
        <v>378</v>
      </c>
      <c r="B977" s="352"/>
      <c r="C977" s="352"/>
      <c r="D977" s="352"/>
      <c r="E977" s="352"/>
      <c r="F977" s="352"/>
      <c r="G977" s="352"/>
      <c r="H977" s="352"/>
      <c r="I977" s="352"/>
      <c r="J977" s="352"/>
      <c r="K977" s="352"/>
    </row>
    <row r="978" spans="1:11" x14ac:dyDescent="0.35">
      <c r="A978" s="352" t="s">
        <v>377</v>
      </c>
      <c r="B978" s="352"/>
      <c r="C978" s="352"/>
      <c r="D978" s="352"/>
      <c r="E978" s="352"/>
      <c r="F978" s="352"/>
      <c r="G978" s="352"/>
      <c r="H978" s="352"/>
      <c r="I978" s="352"/>
      <c r="J978" s="352"/>
      <c r="K978" s="352"/>
    </row>
    <row r="979" spans="1:11" x14ac:dyDescent="0.35">
      <c r="A979" s="119"/>
      <c r="B979" s="119"/>
      <c r="C979" s="119"/>
      <c r="D979" s="119"/>
      <c r="E979" s="119"/>
      <c r="F979" s="119"/>
      <c r="G979" s="119"/>
      <c r="H979" s="119"/>
      <c r="I979" s="119"/>
      <c r="J979" s="119"/>
      <c r="K979" s="119"/>
    </row>
    <row r="980" spans="1:11" x14ac:dyDescent="0.35">
      <c r="A980" s="352" t="s">
        <v>2457</v>
      </c>
      <c r="B980" s="352"/>
      <c r="C980" s="352"/>
      <c r="D980" s="352"/>
      <c r="E980" s="352"/>
      <c r="F980" s="352"/>
      <c r="G980" s="352"/>
      <c r="H980" s="352"/>
      <c r="I980" s="352"/>
      <c r="J980" s="352"/>
      <c r="K980" s="352"/>
    </row>
    <row r="982" spans="1:11" x14ac:dyDescent="0.35">
      <c r="A982" t="s">
        <v>375</v>
      </c>
    </row>
    <row r="984" spans="1:11" x14ac:dyDescent="0.35">
      <c r="A984" t="s">
        <v>374</v>
      </c>
    </row>
    <row r="985" spans="1:11" x14ac:dyDescent="0.35">
      <c r="A985" t="s">
        <v>373</v>
      </c>
    </row>
    <row r="986" spans="1:11" ht="15" thickBot="1" x14ac:dyDescent="0.4"/>
    <row r="987" spans="1:11" x14ac:dyDescent="0.35">
      <c r="A987" s="353" t="s">
        <v>372</v>
      </c>
      <c r="B987" s="357"/>
      <c r="C987" s="361" t="s">
        <v>371</v>
      </c>
      <c r="D987" s="357" t="s">
        <v>370</v>
      </c>
      <c r="E987" s="357"/>
      <c r="F987" s="357"/>
      <c r="G987" s="357"/>
      <c r="H987" s="357"/>
      <c r="I987" s="357"/>
      <c r="J987" s="361" t="s">
        <v>369</v>
      </c>
      <c r="K987" s="363" t="s">
        <v>368</v>
      </c>
    </row>
    <row r="988" spans="1:11" ht="15" thickBot="1" x14ac:dyDescent="0.4">
      <c r="A988" s="118" t="s">
        <v>367</v>
      </c>
      <c r="B988" s="117" t="s">
        <v>366</v>
      </c>
      <c r="C988" s="362"/>
      <c r="D988" s="117">
        <v>1</v>
      </c>
      <c r="E988" s="117">
        <v>2</v>
      </c>
      <c r="F988" s="117">
        <v>3</v>
      </c>
      <c r="G988" s="117">
        <v>4</v>
      </c>
      <c r="H988" s="117">
        <v>5</v>
      </c>
      <c r="I988" s="117">
        <v>6</v>
      </c>
      <c r="J988" s="362"/>
      <c r="K988" s="364"/>
    </row>
    <row r="989" spans="1:11" x14ac:dyDescent="0.35">
      <c r="A989" s="116">
        <v>1</v>
      </c>
      <c r="B989" s="115" t="s">
        <v>2456</v>
      </c>
      <c r="C989" s="169" t="s">
        <v>2455</v>
      </c>
      <c r="D989" s="113"/>
      <c r="E989" s="113"/>
      <c r="F989" s="113"/>
      <c r="G989" s="113"/>
      <c r="H989" s="113"/>
      <c r="I989" s="113"/>
      <c r="J989" s="113"/>
      <c r="K989" s="112"/>
    </row>
    <row r="990" spans="1:11" x14ac:dyDescent="0.35">
      <c r="A990" s="111">
        <v>2</v>
      </c>
      <c r="B990" s="109" t="s">
        <v>2454</v>
      </c>
      <c r="C990" s="160" t="s">
        <v>2453</v>
      </c>
      <c r="D990" s="2"/>
      <c r="E990" s="2"/>
      <c r="F990" s="2"/>
      <c r="G990" s="2"/>
      <c r="H990" s="2"/>
      <c r="I990" s="2"/>
      <c r="J990" s="2"/>
      <c r="K990" s="107"/>
    </row>
    <row r="991" spans="1:11" x14ac:dyDescent="0.35">
      <c r="A991" s="111">
        <v>3</v>
      </c>
      <c r="B991" s="109" t="s">
        <v>2452</v>
      </c>
      <c r="C991" s="160" t="s">
        <v>2451</v>
      </c>
      <c r="D991" s="2"/>
      <c r="E991" s="2"/>
      <c r="F991" s="2"/>
      <c r="G991" s="2"/>
      <c r="H991" s="2"/>
      <c r="I991" s="2"/>
      <c r="J991" s="2"/>
      <c r="K991" s="107"/>
    </row>
    <row r="992" spans="1:11" x14ac:dyDescent="0.35">
      <c r="A992" s="111">
        <v>4</v>
      </c>
      <c r="B992" s="109" t="s">
        <v>2450</v>
      </c>
      <c r="C992" s="160" t="s">
        <v>2449</v>
      </c>
      <c r="D992" s="2"/>
      <c r="E992" s="2"/>
      <c r="F992" s="2"/>
      <c r="G992" s="2"/>
      <c r="H992" s="2"/>
      <c r="I992" s="2"/>
      <c r="J992" s="2"/>
      <c r="K992" s="107"/>
    </row>
    <row r="993" spans="1:11" x14ac:dyDescent="0.35">
      <c r="A993" s="111">
        <v>5</v>
      </c>
      <c r="B993" s="109" t="s">
        <v>2448</v>
      </c>
      <c r="C993" s="160" t="s">
        <v>2447</v>
      </c>
      <c r="D993" s="2"/>
      <c r="E993" s="2"/>
      <c r="F993" s="2"/>
      <c r="G993" s="2"/>
      <c r="H993" s="2"/>
      <c r="I993" s="2"/>
      <c r="J993" s="2"/>
      <c r="K993" s="107"/>
    </row>
    <row r="994" spans="1:11" x14ac:dyDescent="0.35">
      <c r="A994" s="111">
        <v>6</v>
      </c>
      <c r="B994" s="109" t="s">
        <v>2446</v>
      </c>
      <c r="C994" s="160" t="s">
        <v>2445</v>
      </c>
      <c r="D994" s="2"/>
      <c r="E994" s="2"/>
      <c r="F994" s="2"/>
      <c r="G994" s="2"/>
      <c r="H994" s="2"/>
      <c r="I994" s="2"/>
      <c r="J994" s="2"/>
      <c r="K994" s="107"/>
    </row>
    <row r="995" spans="1:11" x14ac:dyDescent="0.35">
      <c r="A995" s="111">
        <v>7</v>
      </c>
      <c r="B995" s="109" t="s">
        <v>2444</v>
      </c>
      <c r="C995" s="160" t="s">
        <v>2443</v>
      </c>
      <c r="D995" s="2"/>
      <c r="E995" s="2"/>
      <c r="F995" s="2"/>
      <c r="G995" s="2"/>
      <c r="H995" s="2"/>
      <c r="I995" s="2"/>
      <c r="J995" s="2"/>
      <c r="K995" s="107"/>
    </row>
    <row r="996" spans="1:11" x14ac:dyDescent="0.35">
      <c r="A996" s="111">
        <v>8</v>
      </c>
      <c r="B996" s="109" t="s">
        <v>2442</v>
      </c>
      <c r="C996" s="160" t="s">
        <v>2441</v>
      </c>
      <c r="D996" s="2"/>
      <c r="E996" s="2"/>
      <c r="F996" s="2"/>
      <c r="G996" s="2"/>
      <c r="H996" s="2"/>
      <c r="I996" s="2"/>
      <c r="J996" s="2"/>
      <c r="K996" s="107"/>
    </row>
    <row r="997" spans="1:11" x14ac:dyDescent="0.35">
      <c r="A997" s="111">
        <v>9</v>
      </c>
      <c r="B997" s="109" t="s">
        <v>2440</v>
      </c>
      <c r="C997" s="160" t="s">
        <v>2439</v>
      </c>
      <c r="D997" s="2"/>
      <c r="E997" s="2"/>
      <c r="F997" s="2"/>
      <c r="G997" s="2"/>
      <c r="H997" s="2"/>
      <c r="I997" s="2"/>
      <c r="J997" s="2"/>
      <c r="K997" s="107"/>
    </row>
    <row r="998" spans="1:11" x14ac:dyDescent="0.35">
      <c r="A998" s="111">
        <v>10</v>
      </c>
      <c r="B998" s="109" t="s">
        <v>2438</v>
      </c>
      <c r="C998" s="160" t="s">
        <v>2437</v>
      </c>
      <c r="D998" s="2"/>
      <c r="E998" s="2"/>
      <c r="F998" s="2"/>
      <c r="G998" s="2"/>
      <c r="H998" s="2"/>
      <c r="I998" s="2"/>
      <c r="J998" s="2"/>
      <c r="K998" s="107"/>
    </row>
    <row r="999" spans="1:11" x14ac:dyDescent="0.35">
      <c r="A999" s="111">
        <v>11</v>
      </c>
      <c r="B999" s="109" t="s">
        <v>2436</v>
      </c>
      <c r="C999" s="160" t="s">
        <v>2435</v>
      </c>
      <c r="D999" s="2"/>
      <c r="E999" s="2"/>
      <c r="F999" s="2"/>
      <c r="G999" s="2"/>
      <c r="H999" s="2"/>
      <c r="I999" s="2"/>
      <c r="J999" s="2"/>
      <c r="K999" s="107"/>
    </row>
    <row r="1000" spans="1:11" x14ac:dyDescent="0.35">
      <c r="A1000" s="111">
        <v>12</v>
      </c>
      <c r="B1000" s="109" t="s">
        <v>2434</v>
      </c>
      <c r="C1000" s="160" t="s">
        <v>2433</v>
      </c>
      <c r="D1000" s="2"/>
      <c r="E1000" s="2"/>
      <c r="F1000" s="2"/>
      <c r="G1000" s="2"/>
      <c r="H1000" s="2"/>
      <c r="I1000" s="2"/>
      <c r="J1000" s="2"/>
      <c r="K1000" s="107"/>
    </row>
    <row r="1001" spans="1:11" x14ac:dyDescent="0.35">
      <c r="A1001" s="111">
        <v>13</v>
      </c>
      <c r="B1001" s="109" t="s">
        <v>2432</v>
      </c>
      <c r="C1001" s="160" t="s">
        <v>2431</v>
      </c>
      <c r="D1001" s="2"/>
      <c r="E1001" s="2"/>
      <c r="F1001" s="2"/>
      <c r="G1001" s="2"/>
      <c r="H1001" s="2"/>
      <c r="I1001" s="2"/>
      <c r="J1001" s="2"/>
      <c r="K1001" s="107"/>
    </row>
    <row r="1002" spans="1:11" x14ac:dyDescent="0.35">
      <c r="A1002" s="111">
        <v>14</v>
      </c>
      <c r="B1002" s="109" t="s">
        <v>2430</v>
      </c>
      <c r="C1002" s="160" t="s">
        <v>2429</v>
      </c>
      <c r="D1002" s="2"/>
      <c r="E1002" s="2"/>
      <c r="F1002" s="2"/>
      <c r="G1002" s="2"/>
      <c r="H1002" s="2"/>
      <c r="I1002" s="2"/>
      <c r="J1002" s="2"/>
      <c r="K1002" s="107"/>
    </row>
    <row r="1003" spans="1:11" x14ac:dyDescent="0.35">
      <c r="A1003" s="111">
        <v>15</v>
      </c>
      <c r="B1003" s="109" t="s">
        <v>2428</v>
      </c>
      <c r="C1003" s="160" t="s">
        <v>2427</v>
      </c>
      <c r="D1003" s="2"/>
      <c r="E1003" s="2"/>
      <c r="F1003" s="2"/>
      <c r="G1003" s="2"/>
      <c r="H1003" s="2"/>
      <c r="I1003" s="2"/>
      <c r="J1003" s="2"/>
      <c r="K1003" s="107"/>
    </row>
    <row r="1004" spans="1:11" x14ac:dyDescent="0.35">
      <c r="A1004" s="111">
        <v>16</v>
      </c>
      <c r="B1004" s="109" t="s">
        <v>2426</v>
      </c>
      <c r="C1004" s="160" t="s">
        <v>2425</v>
      </c>
      <c r="D1004" s="2"/>
      <c r="E1004" s="2"/>
      <c r="F1004" s="2"/>
      <c r="G1004" s="2"/>
      <c r="H1004" s="2"/>
      <c r="I1004" s="2"/>
      <c r="J1004" s="2"/>
      <c r="K1004" s="107"/>
    </row>
    <row r="1005" spans="1:11" x14ac:dyDescent="0.35">
      <c r="A1005" s="111">
        <v>17</v>
      </c>
      <c r="B1005" s="109" t="s">
        <v>2424</v>
      </c>
      <c r="C1005" s="160" t="s">
        <v>2423</v>
      </c>
      <c r="D1005" s="2"/>
      <c r="E1005" s="2"/>
      <c r="F1005" s="2"/>
      <c r="G1005" s="2"/>
      <c r="H1005" s="2"/>
      <c r="I1005" s="2"/>
      <c r="J1005" s="2"/>
      <c r="K1005" s="107"/>
    </row>
    <row r="1006" spans="1:11" x14ac:dyDescent="0.35">
      <c r="A1006" s="111">
        <v>18</v>
      </c>
      <c r="B1006" s="109" t="s">
        <v>2422</v>
      </c>
      <c r="C1006" s="160" t="s">
        <v>2421</v>
      </c>
      <c r="D1006" s="2"/>
      <c r="E1006" s="2"/>
      <c r="F1006" s="2"/>
      <c r="G1006" s="2"/>
      <c r="H1006" s="2"/>
      <c r="I1006" s="2"/>
      <c r="J1006" s="2"/>
      <c r="K1006" s="107"/>
    </row>
    <row r="1007" spans="1:11" x14ac:dyDescent="0.35">
      <c r="A1007" s="111">
        <v>19</v>
      </c>
      <c r="B1007" s="109" t="s">
        <v>2420</v>
      </c>
      <c r="C1007" s="160" t="s">
        <v>2419</v>
      </c>
      <c r="D1007" s="2"/>
      <c r="E1007" s="2"/>
      <c r="F1007" s="2"/>
      <c r="G1007" s="2"/>
      <c r="H1007" s="2"/>
      <c r="I1007" s="2"/>
      <c r="J1007" s="2"/>
      <c r="K1007" s="107"/>
    </row>
    <row r="1008" spans="1:11" x14ac:dyDescent="0.35">
      <c r="A1008" s="111">
        <v>20</v>
      </c>
      <c r="B1008" s="109" t="s">
        <v>2418</v>
      </c>
      <c r="C1008" s="160" t="s">
        <v>2417</v>
      </c>
      <c r="D1008" s="2"/>
      <c r="E1008" s="2"/>
      <c r="F1008" s="2"/>
      <c r="G1008" s="2"/>
      <c r="H1008" s="2"/>
      <c r="I1008" s="2"/>
      <c r="J1008" s="2"/>
      <c r="K1008" s="107"/>
    </row>
    <row r="1009" spans="1:11" x14ac:dyDescent="0.35">
      <c r="A1009" s="111">
        <v>21</v>
      </c>
      <c r="B1009" s="109" t="s">
        <v>2416</v>
      </c>
      <c r="C1009" s="160" t="s">
        <v>2415</v>
      </c>
      <c r="D1009" s="2"/>
      <c r="E1009" s="2"/>
      <c r="F1009" s="2"/>
      <c r="G1009" s="2"/>
      <c r="H1009" s="2"/>
      <c r="I1009" s="2"/>
      <c r="J1009" s="2"/>
      <c r="K1009" s="107"/>
    </row>
    <row r="1010" spans="1:11" x14ac:dyDescent="0.35">
      <c r="A1010" s="111">
        <v>22</v>
      </c>
      <c r="B1010" s="109" t="s">
        <v>2414</v>
      </c>
      <c r="C1010" s="160" t="s">
        <v>2413</v>
      </c>
      <c r="D1010" s="2"/>
      <c r="E1010" s="2"/>
      <c r="F1010" s="2"/>
      <c r="G1010" s="2"/>
      <c r="H1010" s="2"/>
      <c r="I1010" s="2"/>
      <c r="J1010" s="2"/>
      <c r="K1010" s="107"/>
    </row>
    <row r="1011" spans="1:11" x14ac:dyDescent="0.35">
      <c r="A1011" s="111">
        <v>23</v>
      </c>
      <c r="B1011" s="109" t="s">
        <v>2412</v>
      </c>
      <c r="C1011" s="160" t="s">
        <v>2411</v>
      </c>
      <c r="D1011" s="2"/>
      <c r="E1011" s="2"/>
      <c r="F1011" s="2"/>
      <c r="G1011" s="2"/>
      <c r="H1011" s="2"/>
      <c r="I1011" s="2"/>
      <c r="J1011" s="2"/>
      <c r="K1011" s="107"/>
    </row>
    <row r="1012" spans="1:11" x14ac:dyDescent="0.35">
      <c r="A1012" s="111">
        <v>24</v>
      </c>
      <c r="B1012" s="109" t="s">
        <v>2410</v>
      </c>
      <c r="C1012" s="160" t="s">
        <v>2409</v>
      </c>
      <c r="D1012" s="2"/>
      <c r="E1012" s="2"/>
      <c r="F1012" s="2"/>
      <c r="G1012" s="2"/>
      <c r="H1012" s="2"/>
      <c r="I1012" s="2"/>
      <c r="J1012" s="2"/>
      <c r="K1012" s="107"/>
    </row>
    <row r="1013" spans="1:11" x14ac:dyDescent="0.35">
      <c r="A1013" s="111">
        <v>25</v>
      </c>
      <c r="B1013" s="109" t="s">
        <v>2408</v>
      </c>
      <c r="C1013" s="160" t="s">
        <v>2407</v>
      </c>
      <c r="D1013" s="2"/>
      <c r="E1013" s="2"/>
      <c r="F1013" s="2"/>
      <c r="G1013" s="2"/>
      <c r="H1013" s="2"/>
      <c r="I1013" s="2"/>
      <c r="J1013" s="2"/>
      <c r="K1013" s="107"/>
    </row>
    <row r="1014" spans="1:11" x14ac:dyDescent="0.35">
      <c r="A1014" s="111">
        <v>26</v>
      </c>
      <c r="B1014" s="109" t="s">
        <v>2406</v>
      </c>
      <c r="C1014" s="160" t="s">
        <v>85</v>
      </c>
      <c r="D1014" s="2"/>
      <c r="E1014" s="2"/>
      <c r="F1014" s="2"/>
      <c r="G1014" s="2"/>
      <c r="H1014" s="2"/>
      <c r="I1014" s="2"/>
      <c r="J1014" s="2"/>
      <c r="K1014" s="107"/>
    </row>
    <row r="1015" spans="1:11" x14ac:dyDescent="0.35">
      <c r="A1015" s="111">
        <v>27</v>
      </c>
      <c r="B1015" s="109" t="s">
        <v>2405</v>
      </c>
      <c r="C1015" s="160" t="s">
        <v>2404</v>
      </c>
      <c r="D1015" s="2"/>
      <c r="E1015" s="2"/>
      <c r="F1015" s="2"/>
      <c r="G1015" s="2"/>
      <c r="H1015" s="2"/>
      <c r="I1015" s="2"/>
      <c r="J1015" s="2"/>
      <c r="K1015" s="107"/>
    </row>
    <row r="1016" spans="1:11" x14ac:dyDescent="0.35">
      <c r="A1016" s="111">
        <v>28</v>
      </c>
      <c r="B1016" s="109" t="s">
        <v>2403</v>
      </c>
      <c r="C1016" s="160" t="s">
        <v>2402</v>
      </c>
      <c r="D1016" s="2"/>
      <c r="E1016" s="2"/>
      <c r="F1016" s="2"/>
      <c r="G1016" s="2"/>
      <c r="H1016" s="2"/>
      <c r="I1016" s="2"/>
      <c r="J1016" s="2"/>
      <c r="K1016" s="107"/>
    </row>
    <row r="1017" spans="1:11" x14ac:dyDescent="0.35">
      <c r="A1017" s="168">
        <v>29</v>
      </c>
      <c r="B1017" s="167" t="s">
        <v>2401</v>
      </c>
      <c r="C1017" s="166" t="s">
        <v>2400</v>
      </c>
      <c r="D1017" s="165"/>
      <c r="E1017" s="165"/>
      <c r="F1017" s="165"/>
      <c r="G1017" s="165"/>
      <c r="H1017" s="165"/>
      <c r="I1017" s="165"/>
      <c r="J1017" s="165"/>
      <c r="K1017" s="164"/>
    </row>
    <row r="1018" spans="1:11" ht="15" thickBot="1" x14ac:dyDescent="0.4">
      <c r="A1018" s="163">
        <v>30</v>
      </c>
      <c r="B1018" s="105" t="s">
        <v>2399</v>
      </c>
      <c r="C1018" s="162" t="s">
        <v>2398</v>
      </c>
      <c r="D1018" s="103"/>
      <c r="E1018" s="103"/>
      <c r="F1018" s="103"/>
      <c r="G1018" s="103"/>
      <c r="H1018" s="103"/>
      <c r="I1018" s="103"/>
      <c r="J1018" s="161"/>
      <c r="K1018" s="102"/>
    </row>
    <row r="1020" spans="1:11" x14ac:dyDescent="0.35">
      <c r="D1020" s="360" t="s">
        <v>299</v>
      </c>
      <c r="E1020" s="360"/>
      <c r="F1020" s="360"/>
      <c r="G1020" s="360"/>
      <c r="H1020" s="360"/>
      <c r="I1020" s="360"/>
      <c r="J1020" s="360"/>
      <c r="K1020" s="360"/>
    </row>
    <row r="1021" spans="1:11" x14ac:dyDescent="0.35">
      <c r="D1021" s="360" t="s">
        <v>298</v>
      </c>
      <c r="E1021" s="360"/>
      <c r="F1021" s="360"/>
      <c r="G1021" s="360"/>
      <c r="H1021" s="360"/>
      <c r="I1021" s="360"/>
      <c r="J1021" s="360"/>
      <c r="K1021" s="360"/>
    </row>
    <row r="1025" spans="1:11" x14ac:dyDescent="0.35">
      <c r="C1025" s="367" t="s">
        <v>297</v>
      </c>
      <c r="D1025" s="367"/>
      <c r="E1025" s="367"/>
      <c r="F1025" s="367"/>
      <c r="G1025" s="367"/>
      <c r="H1025" s="367"/>
      <c r="I1025" s="367"/>
      <c r="J1025" s="367"/>
      <c r="K1025" s="367"/>
    </row>
    <row r="1038" spans="1:11" x14ac:dyDescent="0.35">
      <c r="A1038" s="352" t="s">
        <v>379</v>
      </c>
      <c r="B1038" s="352"/>
      <c r="C1038" s="352"/>
      <c r="D1038" s="352"/>
      <c r="E1038" s="352"/>
      <c r="F1038" s="352"/>
      <c r="G1038" s="352"/>
      <c r="H1038" s="352"/>
      <c r="I1038" s="352"/>
      <c r="J1038" s="352"/>
      <c r="K1038" s="352"/>
    </row>
    <row r="1039" spans="1:11" x14ac:dyDescent="0.35">
      <c r="A1039" s="352" t="s">
        <v>378</v>
      </c>
      <c r="B1039" s="352"/>
      <c r="C1039" s="352"/>
      <c r="D1039" s="352"/>
      <c r="E1039" s="352"/>
      <c r="F1039" s="352"/>
      <c r="G1039" s="352"/>
      <c r="H1039" s="352"/>
      <c r="I1039" s="352"/>
      <c r="J1039" s="352"/>
      <c r="K1039" s="352"/>
    </row>
    <row r="1040" spans="1:11" x14ac:dyDescent="0.35">
      <c r="A1040" s="352" t="s">
        <v>377</v>
      </c>
      <c r="B1040" s="352"/>
      <c r="C1040" s="352"/>
      <c r="D1040" s="352"/>
      <c r="E1040" s="352"/>
      <c r="F1040" s="352"/>
      <c r="G1040" s="352"/>
      <c r="H1040" s="352"/>
      <c r="I1040" s="352"/>
      <c r="J1040" s="352"/>
      <c r="K1040" s="352"/>
    </row>
    <row r="1041" spans="1:11" x14ac:dyDescent="0.35">
      <c r="A1041" s="119"/>
      <c r="B1041" s="119"/>
      <c r="C1041" s="119"/>
      <c r="D1041" s="119"/>
      <c r="E1041" s="119"/>
      <c r="F1041" s="119"/>
      <c r="G1041" s="119"/>
      <c r="H1041" s="119"/>
      <c r="I1041" s="119"/>
      <c r="J1041" s="119"/>
      <c r="K1041" s="119"/>
    </row>
    <row r="1042" spans="1:11" x14ac:dyDescent="0.35">
      <c r="A1042" s="352" t="s">
        <v>2397</v>
      </c>
      <c r="B1042" s="352"/>
      <c r="C1042" s="352"/>
      <c r="D1042" s="352"/>
      <c r="E1042" s="352"/>
      <c r="F1042" s="352"/>
      <c r="G1042" s="352"/>
      <c r="H1042" s="352"/>
      <c r="I1042" s="352"/>
      <c r="J1042" s="352"/>
      <c r="K1042" s="352"/>
    </row>
    <row r="1044" spans="1:11" x14ac:dyDescent="0.35">
      <c r="A1044" t="s">
        <v>375</v>
      </c>
    </row>
    <row r="1046" spans="1:11" x14ac:dyDescent="0.35">
      <c r="A1046" t="s">
        <v>374</v>
      </c>
    </row>
    <row r="1047" spans="1:11" x14ac:dyDescent="0.35">
      <c r="A1047" t="s">
        <v>373</v>
      </c>
    </row>
    <row r="1048" spans="1:11" ht="15" thickBot="1" x14ac:dyDescent="0.4"/>
    <row r="1049" spans="1:11" x14ac:dyDescent="0.35">
      <c r="A1049" s="353" t="s">
        <v>372</v>
      </c>
      <c r="B1049" s="357"/>
      <c r="C1049" s="361" t="s">
        <v>371</v>
      </c>
      <c r="D1049" s="357" t="s">
        <v>370</v>
      </c>
      <c r="E1049" s="357"/>
      <c r="F1049" s="357"/>
      <c r="G1049" s="357"/>
      <c r="H1049" s="357"/>
      <c r="I1049" s="357"/>
      <c r="J1049" s="361" t="s">
        <v>369</v>
      </c>
      <c r="K1049" s="363" t="s">
        <v>368</v>
      </c>
    </row>
    <row r="1050" spans="1:11" ht="15" thickBot="1" x14ac:dyDescent="0.4">
      <c r="A1050" s="118" t="s">
        <v>367</v>
      </c>
      <c r="B1050" s="117" t="s">
        <v>366</v>
      </c>
      <c r="C1050" s="362"/>
      <c r="D1050" s="117">
        <v>1</v>
      </c>
      <c r="E1050" s="117">
        <v>2</v>
      </c>
      <c r="F1050" s="117">
        <v>3</v>
      </c>
      <c r="G1050" s="117">
        <v>4</v>
      </c>
      <c r="H1050" s="117">
        <v>5</v>
      </c>
      <c r="I1050" s="117">
        <v>6</v>
      </c>
      <c r="J1050" s="362"/>
      <c r="K1050" s="364"/>
    </row>
    <row r="1051" spans="1:11" x14ac:dyDescent="0.35">
      <c r="A1051" s="116">
        <v>1</v>
      </c>
      <c r="B1051" s="115" t="s">
        <v>2396</v>
      </c>
      <c r="C1051" s="132" t="s">
        <v>2395</v>
      </c>
      <c r="D1051" s="113"/>
      <c r="E1051" s="113"/>
      <c r="F1051" s="113"/>
      <c r="G1051" s="113"/>
      <c r="H1051" s="113"/>
      <c r="I1051" s="113"/>
      <c r="J1051" s="113"/>
      <c r="K1051" s="112"/>
    </row>
    <row r="1052" spans="1:11" x14ac:dyDescent="0.35">
      <c r="A1052" s="111">
        <v>2</v>
      </c>
      <c r="B1052" s="109" t="s">
        <v>2394</v>
      </c>
      <c r="C1052" s="29" t="s">
        <v>2393</v>
      </c>
      <c r="D1052" s="2"/>
      <c r="E1052" s="2"/>
      <c r="F1052" s="2"/>
      <c r="G1052" s="2"/>
      <c r="H1052" s="2"/>
      <c r="I1052" s="2"/>
      <c r="J1052" s="2"/>
      <c r="K1052" s="107"/>
    </row>
    <row r="1053" spans="1:11" x14ac:dyDescent="0.35">
      <c r="A1053" s="111">
        <v>3</v>
      </c>
      <c r="B1053" s="109" t="s">
        <v>2392</v>
      </c>
      <c r="C1053" s="29" t="s">
        <v>2391</v>
      </c>
      <c r="D1053" s="2"/>
      <c r="E1053" s="2"/>
      <c r="F1053" s="2"/>
      <c r="G1053" s="2"/>
      <c r="H1053" s="2"/>
      <c r="I1053" s="2"/>
      <c r="J1053" s="2"/>
      <c r="K1053" s="107"/>
    </row>
    <row r="1054" spans="1:11" x14ac:dyDescent="0.35">
      <c r="A1054" s="111">
        <v>4</v>
      </c>
      <c r="B1054" s="109" t="s">
        <v>2390</v>
      </c>
      <c r="C1054" s="108" t="s">
        <v>2389</v>
      </c>
      <c r="D1054" s="2"/>
      <c r="E1054" s="2"/>
      <c r="F1054" s="2"/>
      <c r="G1054" s="2"/>
      <c r="H1054" s="2"/>
      <c r="I1054" s="2"/>
      <c r="J1054" s="2"/>
      <c r="K1054" s="107"/>
    </row>
    <row r="1055" spans="1:11" x14ac:dyDescent="0.35">
      <c r="A1055" s="111">
        <v>5</v>
      </c>
      <c r="B1055" s="109" t="s">
        <v>2388</v>
      </c>
      <c r="C1055" s="4" t="s">
        <v>2387</v>
      </c>
      <c r="D1055" s="2"/>
      <c r="E1055" s="2"/>
      <c r="F1055" s="2"/>
      <c r="G1055" s="2"/>
      <c r="H1055" s="2"/>
      <c r="I1055" s="2"/>
      <c r="J1055" s="2"/>
      <c r="K1055" s="107"/>
    </row>
    <row r="1056" spans="1:11" x14ac:dyDescent="0.35">
      <c r="A1056" s="111">
        <v>6</v>
      </c>
      <c r="B1056" s="109" t="s">
        <v>2386</v>
      </c>
      <c r="C1056" s="4" t="s">
        <v>2385</v>
      </c>
      <c r="D1056" s="2"/>
      <c r="E1056" s="2"/>
      <c r="F1056" s="2"/>
      <c r="G1056" s="2"/>
      <c r="H1056" s="2"/>
      <c r="I1056" s="2"/>
      <c r="J1056" s="2"/>
      <c r="K1056" s="107"/>
    </row>
    <row r="1057" spans="1:11" x14ac:dyDescent="0.35">
      <c r="A1057" s="111">
        <v>7</v>
      </c>
      <c r="B1057" s="109" t="s">
        <v>2384</v>
      </c>
      <c r="C1057" s="4" t="s">
        <v>82</v>
      </c>
      <c r="D1057" s="2"/>
      <c r="E1057" s="2"/>
      <c r="F1057" s="2"/>
      <c r="G1057" s="2"/>
      <c r="H1057" s="2"/>
      <c r="I1057" s="2"/>
      <c r="J1057" s="2"/>
      <c r="K1057" s="107"/>
    </row>
    <row r="1058" spans="1:11" x14ac:dyDescent="0.35">
      <c r="A1058" s="111">
        <v>8</v>
      </c>
      <c r="B1058" s="109" t="s">
        <v>2383</v>
      </c>
      <c r="C1058" s="108" t="s">
        <v>2382</v>
      </c>
      <c r="D1058" s="2"/>
      <c r="E1058" s="2"/>
      <c r="F1058" s="2"/>
      <c r="G1058" s="2"/>
      <c r="H1058" s="2"/>
      <c r="I1058" s="2"/>
      <c r="J1058" s="2"/>
      <c r="K1058" s="107"/>
    </row>
    <row r="1059" spans="1:11" x14ac:dyDescent="0.35">
      <c r="A1059" s="111">
        <v>9</v>
      </c>
      <c r="B1059" s="109" t="s">
        <v>2381</v>
      </c>
      <c r="C1059" s="108" t="s">
        <v>83</v>
      </c>
      <c r="D1059" s="2"/>
      <c r="E1059" s="2"/>
      <c r="F1059" s="2"/>
      <c r="G1059" s="2"/>
      <c r="H1059" s="2"/>
      <c r="I1059" s="2"/>
      <c r="J1059" s="2"/>
      <c r="K1059" s="107"/>
    </row>
    <row r="1060" spans="1:11" x14ac:dyDescent="0.35">
      <c r="A1060" s="111">
        <v>10</v>
      </c>
      <c r="B1060" s="109" t="s">
        <v>2380</v>
      </c>
      <c r="C1060" s="108" t="s">
        <v>2379</v>
      </c>
      <c r="D1060" s="2"/>
      <c r="E1060" s="2"/>
      <c r="F1060" s="2"/>
      <c r="G1060" s="2"/>
      <c r="H1060" s="2"/>
      <c r="I1060" s="2"/>
      <c r="J1060" s="2"/>
      <c r="K1060" s="107"/>
    </row>
    <row r="1061" spans="1:11" x14ac:dyDescent="0.35">
      <c r="A1061" s="111">
        <v>11</v>
      </c>
      <c r="B1061" s="109" t="s">
        <v>2378</v>
      </c>
      <c r="C1061" s="4" t="s">
        <v>2377</v>
      </c>
      <c r="D1061" s="2"/>
      <c r="E1061" s="2"/>
      <c r="F1061" s="2"/>
      <c r="G1061" s="2"/>
      <c r="H1061" s="2"/>
      <c r="I1061" s="2"/>
      <c r="J1061" s="2"/>
      <c r="K1061" s="107"/>
    </row>
    <row r="1062" spans="1:11" x14ac:dyDescent="0.35">
      <c r="A1062" s="111">
        <v>12</v>
      </c>
      <c r="B1062" s="109" t="s">
        <v>2376</v>
      </c>
      <c r="C1062" s="160" t="s">
        <v>2375</v>
      </c>
      <c r="D1062" s="2"/>
      <c r="E1062" s="2"/>
      <c r="F1062" s="2"/>
      <c r="G1062" s="2"/>
      <c r="H1062" s="2"/>
      <c r="I1062" s="2"/>
      <c r="J1062" s="2"/>
      <c r="K1062" s="107"/>
    </row>
    <row r="1063" spans="1:11" x14ac:dyDescent="0.35">
      <c r="A1063" s="111">
        <v>13</v>
      </c>
      <c r="B1063" s="109" t="s">
        <v>2374</v>
      </c>
      <c r="C1063" s="108" t="s">
        <v>2373</v>
      </c>
      <c r="D1063" s="2"/>
      <c r="E1063" s="2"/>
      <c r="F1063" s="2"/>
      <c r="G1063" s="2"/>
      <c r="H1063" s="2"/>
      <c r="I1063" s="2"/>
      <c r="J1063" s="2"/>
      <c r="K1063" s="107"/>
    </row>
    <row r="1064" spans="1:11" x14ac:dyDescent="0.35">
      <c r="A1064" s="111">
        <v>14</v>
      </c>
      <c r="B1064" s="109" t="s">
        <v>2372</v>
      </c>
      <c r="C1064" s="108" t="s">
        <v>2371</v>
      </c>
      <c r="D1064" s="2"/>
      <c r="E1064" s="2"/>
      <c r="F1064" s="2"/>
      <c r="G1064" s="2"/>
      <c r="H1064" s="2"/>
      <c r="I1064" s="2"/>
      <c r="J1064" s="2"/>
      <c r="K1064" s="107"/>
    </row>
    <row r="1065" spans="1:11" x14ac:dyDescent="0.35">
      <c r="A1065" s="111">
        <v>15</v>
      </c>
      <c r="B1065" s="109" t="s">
        <v>2370</v>
      </c>
      <c r="C1065" s="108" t="s">
        <v>2369</v>
      </c>
      <c r="D1065" s="2"/>
      <c r="E1065" s="2"/>
      <c r="F1065" s="2"/>
      <c r="G1065" s="2"/>
      <c r="H1065" s="2"/>
      <c r="I1065" s="2"/>
      <c r="J1065" s="2"/>
      <c r="K1065" s="107"/>
    </row>
    <row r="1066" spans="1:11" x14ac:dyDescent="0.35">
      <c r="A1066" s="111">
        <v>16</v>
      </c>
      <c r="B1066" s="109" t="s">
        <v>2368</v>
      </c>
      <c r="C1066" s="108" t="s">
        <v>2367</v>
      </c>
      <c r="D1066" s="2"/>
      <c r="E1066" s="2"/>
      <c r="F1066" s="2"/>
      <c r="G1066" s="2"/>
      <c r="H1066" s="2"/>
      <c r="I1066" s="2"/>
      <c r="J1066" s="2"/>
      <c r="K1066" s="107"/>
    </row>
    <row r="1067" spans="1:11" x14ac:dyDescent="0.35">
      <c r="A1067" s="111">
        <v>17</v>
      </c>
      <c r="B1067" s="109" t="s">
        <v>2366</v>
      </c>
      <c r="C1067" s="29" t="s">
        <v>2365</v>
      </c>
      <c r="D1067" s="2"/>
      <c r="E1067" s="2"/>
      <c r="F1067" s="2"/>
      <c r="G1067" s="2"/>
      <c r="H1067" s="2"/>
      <c r="I1067" s="2"/>
      <c r="J1067" s="2"/>
      <c r="K1067" s="107"/>
    </row>
    <row r="1068" spans="1:11" x14ac:dyDescent="0.35">
      <c r="A1068" s="111">
        <v>18</v>
      </c>
      <c r="B1068" s="109" t="s">
        <v>2364</v>
      </c>
      <c r="C1068" s="4" t="s">
        <v>2363</v>
      </c>
      <c r="D1068" s="2"/>
      <c r="E1068" s="2"/>
      <c r="F1068" s="2"/>
      <c r="G1068" s="2"/>
      <c r="H1068" s="2"/>
      <c r="I1068" s="2"/>
      <c r="J1068" s="2"/>
      <c r="K1068" s="107"/>
    </row>
    <row r="1069" spans="1:11" x14ac:dyDescent="0.35">
      <c r="A1069" s="111">
        <v>19</v>
      </c>
      <c r="B1069" s="109" t="s">
        <v>2362</v>
      </c>
      <c r="C1069" s="108" t="s">
        <v>2361</v>
      </c>
      <c r="D1069" s="2"/>
      <c r="E1069" s="2"/>
      <c r="F1069" s="2"/>
      <c r="G1069" s="2"/>
      <c r="H1069" s="2"/>
      <c r="I1069" s="2"/>
      <c r="J1069" s="2"/>
      <c r="K1069" s="107"/>
    </row>
    <row r="1070" spans="1:11" x14ac:dyDescent="0.35">
      <c r="A1070" s="111">
        <v>20</v>
      </c>
      <c r="B1070" s="109" t="s">
        <v>2360</v>
      </c>
      <c r="C1070" s="29" t="s">
        <v>2359</v>
      </c>
      <c r="D1070" s="2"/>
      <c r="E1070" s="2"/>
      <c r="F1070" s="2"/>
      <c r="G1070" s="2"/>
      <c r="H1070" s="2"/>
      <c r="I1070" s="2"/>
      <c r="J1070" s="2"/>
      <c r="K1070" s="107"/>
    </row>
    <row r="1071" spans="1:11" x14ac:dyDescent="0.35">
      <c r="A1071" s="111">
        <v>21</v>
      </c>
      <c r="B1071" s="109" t="s">
        <v>2358</v>
      </c>
      <c r="C1071" s="4" t="s">
        <v>2357</v>
      </c>
      <c r="D1071" s="2"/>
      <c r="E1071" s="2"/>
      <c r="F1071" s="2"/>
      <c r="G1071" s="2"/>
      <c r="H1071" s="2"/>
      <c r="I1071" s="2"/>
      <c r="J1071" s="2"/>
      <c r="K1071" s="107"/>
    </row>
    <row r="1072" spans="1:11" x14ac:dyDescent="0.35">
      <c r="A1072" s="111">
        <v>22</v>
      </c>
      <c r="B1072" s="109" t="s">
        <v>2356</v>
      </c>
      <c r="C1072" s="108" t="s">
        <v>2355</v>
      </c>
      <c r="D1072" s="2"/>
      <c r="E1072" s="2"/>
      <c r="F1072" s="2"/>
      <c r="G1072" s="2"/>
      <c r="H1072" s="2"/>
      <c r="I1072" s="2"/>
      <c r="J1072" s="2"/>
      <c r="K1072" s="107"/>
    </row>
    <row r="1073" spans="1:11" x14ac:dyDescent="0.35">
      <c r="A1073" s="111">
        <v>23</v>
      </c>
      <c r="B1073" s="109" t="s">
        <v>2354</v>
      </c>
      <c r="C1073" s="4" t="s">
        <v>2353</v>
      </c>
      <c r="D1073" s="2"/>
      <c r="E1073" s="2"/>
      <c r="F1073" s="2"/>
      <c r="G1073" s="2"/>
      <c r="H1073" s="2"/>
      <c r="I1073" s="2"/>
      <c r="J1073" s="2"/>
      <c r="K1073" s="107"/>
    </row>
    <row r="1074" spans="1:11" x14ac:dyDescent="0.35">
      <c r="A1074" s="111">
        <v>24</v>
      </c>
      <c r="B1074" s="109" t="s">
        <v>2352</v>
      </c>
      <c r="C1074" s="108" t="s">
        <v>2351</v>
      </c>
      <c r="D1074" s="2"/>
      <c r="E1074" s="2"/>
      <c r="F1074" s="2"/>
      <c r="G1074" s="2"/>
      <c r="H1074" s="2"/>
      <c r="I1074" s="2"/>
      <c r="J1074" s="2"/>
      <c r="K1074" s="107"/>
    </row>
    <row r="1075" spans="1:11" x14ac:dyDescent="0.35">
      <c r="A1075" s="111">
        <v>25</v>
      </c>
      <c r="B1075" s="109" t="s">
        <v>2350</v>
      </c>
      <c r="C1075" s="29" t="s">
        <v>2349</v>
      </c>
      <c r="D1075" s="2"/>
      <c r="E1075" s="2"/>
      <c r="F1075" s="2"/>
      <c r="G1075" s="2"/>
      <c r="H1075" s="2"/>
      <c r="I1075" s="2"/>
      <c r="J1075" s="2"/>
      <c r="K1075" s="107"/>
    </row>
    <row r="1076" spans="1:11" x14ac:dyDescent="0.35">
      <c r="A1076" s="111">
        <v>26</v>
      </c>
      <c r="B1076" s="109" t="s">
        <v>2348</v>
      </c>
      <c r="C1076" s="108" t="s">
        <v>2347</v>
      </c>
      <c r="D1076" s="2"/>
      <c r="E1076" s="2"/>
      <c r="F1076" s="2"/>
      <c r="G1076" s="2"/>
      <c r="H1076" s="2"/>
      <c r="I1076" s="2"/>
      <c r="J1076" s="2"/>
      <c r="K1076" s="107"/>
    </row>
    <row r="1077" spans="1:11" x14ac:dyDescent="0.35">
      <c r="A1077" s="111">
        <v>27</v>
      </c>
      <c r="B1077" s="109" t="s">
        <v>2346</v>
      </c>
      <c r="C1077" s="4" t="s">
        <v>2345</v>
      </c>
      <c r="D1077" s="2"/>
      <c r="E1077" s="2"/>
      <c r="F1077" s="2"/>
      <c r="G1077" s="2"/>
      <c r="H1077" s="2"/>
      <c r="I1077" s="2"/>
      <c r="J1077" s="2"/>
      <c r="K1077" s="107"/>
    </row>
    <row r="1078" spans="1:11" x14ac:dyDescent="0.35">
      <c r="A1078" s="111">
        <v>28</v>
      </c>
      <c r="B1078" s="109" t="s">
        <v>2344</v>
      </c>
      <c r="C1078" s="29" t="s">
        <v>2343</v>
      </c>
      <c r="D1078" s="2"/>
      <c r="E1078" s="2"/>
      <c r="F1078" s="2"/>
      <c r="G1078" s="2"/>
      <c r="H1078" s="2"/>
      <c r="I1078" s="2"/>
      <c r="J1078" s="2"/>
      <c r="K1078" s="107"/>
    </row>
    <row r="1079" spans="1:11" ht="15" thickBot="1" x14ac:dyDescent="0.4">
      <c r="A1079" s="126">
        <v>29</v>
      </c>
      <c r="B1079" s="105" t="s">
        <v>2342</v>
      </c>
      <c r="C1079" s="104" t="s">
        <v>2341</v>
      </c>
      <c r="D1079" s="103"/>
      <c r="E1079" s="103"/>
      <c r="F1079" s="103"/>
      <c r="G1079" s="103"/>
      <c r="H1079" s="103"/>
      <c r="I1079" s="103"/>
      <c r="J1079" s="103"/>
      <c r="K1079" s="102"/>
    </row>
    <row r="1081" spans="1:11" x14ac:dyDescent="0.35">
      <c r="D1081" s="360" t="s">
        <v>299</v>
      </c>
      <c r="E1081" s="360"/>
      <c r="F1081" s="360"/>
      <c r="G1081" s="360"/>
      <c r="H1081" s="360"/>
      <c r="I1081" s="360"/>
      <c r="J1081" s="360"/>
      <c r="K1081" s="360"/>
    </row>
    <row r="1082" spans="1:11" x14ac:dyDescent="0.35">
      <c r="D1082" s="360" t="s">
        <v>298</v>
      </c>
      <c r="E1082" s="360"/>
      <c r="F1082" s="360"/>
      <c r="G1082" s="360"/>
      <c r="H1082" s="360"/>
      <c r="I1082" s="360"/>
      <c r="J1082" s="360"/>
      <c r="K1082" s="360"/>
    </row>
    <row r="1086" spans="1:11" x14ac:dyDescent="0.35">
      <c r="C1086" s="367" t="s">
        <v>297</v>
      </c>
      <c r="D1086" s="367"/>
      <c r="E1086" s="367"/>
      <c r="F1086" s="367"/>
      <c r="G1086" s="367"/>
      <c r="H1086" s="367"/>
      <c r="I1086" s="367"/>
      <c r="J1086" s="367"/>
      <c r="K1086" s="367"/>
    </row>
    <row r="1099" spans="1:11" x14ac:dyDescent="0.35">
      <c r="A1099" s="352" t="s">
        <v>379</v>
      </c>
      <c r="B1099" s="352"/>
      <c r="C1099" s="352"/>
      <c r="D1099" s="352"/>
      <c r="E1099" s="352"/>
      <c r="F1099" s="352"/>
      <c r="G1099" s="352"/>
      <c r="H1099" s="352"/>
      <c r="I1099" s="352"/>
      <c r="J1099" s="352"/>
      <c r="K1099" s="352"/>
    </row>
    <row r="1100" spans="1:11" x14ac:dyDescent="0.35">
      <c r="A1100" s="352" t="s">
        <v>378</v>
      </c>
      <c r="B1100" s="352"/>
      <c r="C1100" s="352"/>
      <c r="D1100" s="352"/>
      <c r="E1100" s="352"/>
      <c r="F1100" s="352"/>
      <c r="G1100" s="352"/>
      <c r="H1100" s="352"/>
      <c r="I1100" s="352"/>
      <c r="J1100" s="352"/>
      <c r="K1100" s="352"/>
    </row>
    <row r="1101" spans="1:11" x14ac:dyDescent="0.35">
      <c r="A1101" s="352" t="s">
        <v>377</v>
      </c>
      <c r="B1101" s="352"/>
      <c r="C1101" s="352"/>
      <c r="D1101" s="352"/>
      <c r="E1101" s="352"/>
      <c r="F1101" s="352"/>
      <c r="G1101" s="352"/>
      <c r="H1101" s="352"/>
      <c r="I1101" s="352"/>
      <c r="J1101" s="352"/>
      <c r="K1101" s="352"/>
    </row>
    <row r="1102" spans="1:11" x14ac:dyDescent="0.35">
      <c r="A1102" s="119"/>
      <c r="B1102" s="119"/>
      <c r="C1102" s="119"/>
      <c r="D1102" s="119"/>
      <c r="E1102" s="119"/>
      <c r="F1102" s="119"/>
      <c r="G1102" s="119"/>
      <c r="H1102" s="119"/>
      <c r="I1102" s="119"/>
      <c r="J1102" s="119"/>
      <c r="K1102" s="119"/>
    </row>
    <row r="1103" spans="1:11" x14ac:dyDescent="0.35">
      <c r="A1103" s="352" t="s">
        <v>2340</v>
      </c>
      <c r="B1103" s="352"/>
      <c r="C1103" s="352"/>
      <c r="D1103" s="352"/>
      <c r="E1103" s="352"/>
      <c r="F1103" s="352"/>
      <c r="G1103" s="352"/>
      <c r="H1103" s="352"/>
      <c r="I1103" s="352"/>
      <c r="J1103" s="352"/>
      <c r="K1103" s="352"/>
    </row>
    <row r="1105" spans="1:11" x14ac:dyDescent="0.35">
      <c r="A1105" t="s">
        <v>375</v>
      </c>
    </row>
    <row r="1107" spans="1:11" x14ac:dyDescent="0.35">
      <c r="A1107" t="s">
        <v>374</v>
      </c>
    </row>
    <row r="1108" spans="1:11" x14ac:dyDescent="0.35">
      <c r="A1108" t="s">
        <v>373</v>
      </c>
    </row>
    <row r="1109" spans="1:11" ht="15" thickBot="1" x14ac:dyDescent="0.4"/>
    <row r="1110" spans="1:11" x14ac:dyDescent="0.35">
      <c r="A1110" s="353" t="s">
        <v>372</v>
      </c>
      <c r="B1110" s="357"/>
      <c r="C1110" s="361" t="s">
        <v>371</v>
      </c>
      <c r="D1110" s="357" t="s">
        <v>370</v>
      </c>
      <c r="E1110" s="357"/>
      <c r="F1110" s="357"/>
      <c r="G1110" s="357"/>
      <c r="H1110" s="357"/>
      <c r="I1110" s="357"/>
      <c r="J1110" s="361" t="s">
        <v>369</v>
      </c>
      <c r="K1110" s="363" t="s">
        <v>368</v>
      </c>
    </row>
    <row r="1111" spans="1:11" ht="15" thickBot="1" x14ac:dyDescent="0.4">
      <c r="A1111" s="118" t="s">
        <v>367</v>
      </c>
      <c r="B1111" s="117" t="s">
        <v>366</v>
      </c>
      <c r="C1111" s="362"/>
      <c r="D1111" s="117">
        <v>1</v>
      </c>
      <c r="E1111" s="117">
        <v>2</v>
      </c>
      <c r="F1111" s="117">
        <v>3</v>
      </c>
      <c r="G1111" s="117">
        <v>4</v>
      </c>
      <c r="H1111" s="117">
        <v>5</v>
      </c>
      <c r="I1111" s="117">
        <v>6</v>
      </c>
      <c r="J1111" s="362"/>
      <c r="K1111" s="364"/>
    </row>
    <row r="1112" spans="1:11" x14ac:dyDescent="0.35">
      <c r="A1112" s="116">
        <v>1</v>
      </c>
      <c r="B1112" s="115" t="s">
        <v>2339</v>
      </c>
      <c r="C1112" s="149" t="s">
        <v>81</v>
      </c>
      <c r="D1112" s="113"/>
      <c r="E1112" s="113"/>
      <c r="F1112" s="113"/>
      <c r="G1112" s="113"/>
      <c r="H1112" s="113"/>
      <c r="I1112" s="113"/>
      <c r="J1112" s="113"/>
      <c r="K1112" s="112"/>
    </row>
    <row r="1113" spans="1:11" x14ac:dyDescent="0.35">
      <c r="A1113" s="111">
        <v>2</v>
      </c>
      <c r="B1113" s="109" t="s">
        <v>2338</v>
      </c>
      <c r="C1113" s="108" t="s">
        <v>2337</v>
      </c>
      <c r="D1113" s="2"/>
      <c r="E1113" s="2"/>
      <c r="F1113" s="2"/>
      <c r="G1113" s="2"/>
      <c r="H1113" s="2"/>
      <c r="I1113" s="2"/>
      <c r="J1113" s="2"/>
      <c r="K1113" s="107"/>
    </row>
    <row r="1114" spans="1:11" x14ac:dyDescent="0.35">
      <c r="A1114" s="111">
        <v>3</v>
      </c>
      <c r="B1114" s="109" t="s">
        <v>2336</v>
      </c>
      <c r="C1114" s="108" t="s">
        <v>2335</v>
      </c>
      <c r="D1114" s="2"/>
      <c r="E1114" s="2"/>
      <c r="F1114" s="2"/>
      <c r="G1114" s="2"/>
      <c r="H1114" s="2"/>
      <c r="I1114" s="2"/>
      <c r="J1114" s="2"/>
      <c r="K1114" s="107"/>
    </row>
    <row r="1115" spans="1:11" x14ac:dyDescent="0.35">
      <c r="A1115" s="111">
        <v>4</v>
      </c>
      <c r="B1115" s="109" t="s">
        <v>2334</v>
      </c>
      <c r="C1115" s="108" t="s">
        <v>2333</v>
      </c>
      <c r="D1115" s="2"/>
      <c r="E1115" s="2"/>
      <c r="F1115" s="2"/>
      <c r="G1115" s="2"/>
      <c r="H1115" s="2"/>
      <c r="I1115" s="2"/>
      <c r="J1115" s="2"/>
      <c r="K1115" s="107"/>
    </row>
    <row r="1116" spans="1:11" x14ac:dyDescent="0.35">
      <c r="A1116" s="111">
        <v>5</v>
      </c>
      <c r="B1116" s="109" t="s">
        <v>2332</v>
      </c>
      <c r="C1116" s="108" t="s">
        <v>2331</v>
      </c>
      <c r="D1116" s="2"/>
      <c r="E1116" s="2"/>
      <c r="F1116" s="2"/>
      <c r="G1116" s="2"/>
      <c r="H1116" s="2"/>
      <c r="I1116" s="2"/>
      <c r="J1116" s="2"/>
      <c r="K1116" s="107"/>
    </row>
    <row r="1117" spans="1:11" x14ac:dyDescent="0.35">
      <c r="A1117" s="111">
        <v>6</v>
      </c>
      <c r="B1117" s="109" t="s">
        <v>2330</v>
      </c>
      <c r="C1117" s="108" t="s">
        <v>2329</v>
      </c>
      <c r="D1117" s="2"/>
      <c r="E1117" s="2"/>
      <c r="F1117" s="2"/>
      <c r="G1117" s="2"/>
      <c r="H1117" s="2"/>
      <c r="I1117" s="2"/>
      <c r="J1117" s="2"/>
      <c r="K1117" s="107"/>
    </row>
    <row r="1118" spans="1:11" x14ac:dyDescent="0.35">
      <c r="A1118" s="111">
        <v>7</v>
      </c>
      <c r="B1118" s="109" t="s">
        <v>2328</v>
      </c>
      <c r="C1118" s="108" t="s">
        <v>84</v>
      </c>
      <c r="D1118" s="2"/>
      <c r="E1118" s="2"/>
      <c r="F1118" s="2"/>
      <c r="G1118" s="2"/>
      <c r="H1118" s="2"/>
      <c r="I1118" s="2"/>
      <c r="J1118" s="2"/>
      <c r="K1118" s="107"/>
    </row>
    <row r="1119" spans="1:11" x14ac:dyDescent="0.35">
      <c r="A1119" s="111">
        <v>8</v>
      </c>
      <c r="B1119" s="109" t="s">
        <v>2327</v>
      </c>
      <c r="C1119" s="108" t="s">
        <v>2326</v>
      </c>
      <c r="D1119" s="2"/>
      <c r="E1119" s="2"/>
      <c r="F1119" s="2"/>
      <c r="G1119" s="2"/>
      <c r="H1119" s="2"/>
      <c r="I1119" s="2"/>
      <c r="J1119" s="2"/>
      <c r="K1119" s="107"/>
    </row>
    <row r="1120" spans="1:11" x14ac:dyDescent="0.35">
      <c r="A1120" s="111">
        <v>9</v>
      </c>
      <c r="B1120" s="109" t="s">
        <v>2325</v>
      </c>
      <c r="C1120" s="108" t="s">
        <v>2324</v>
      </c>
      <c r="D1120" s="2"/>
      <c r="E1120" s="2"/>
      <c r="F1120" s="2"/>
      <c r="G1120" s="2"/>
      <c r="H1120" s="2"/>
      <c r="I1120" s="2"/>
      <c r="J1120" s="2"/>
      <c r="K1120" s="107"/>
    </row>
    <row r="1121" spans="1:11" x14ac:dyDescent="0.35">
      <c r="A1121" s="111">
        <v>10</v>
      </c>
      <c r="B1121" s="109" t="s">
        <v>2323</v>
      </c>
      <c r="C1121" s="29" t="s">
        <v>2322</v>
      </c>
      <c r="D1121" s="2"/>
      <c r="E1121" s="2"/>
      <c r="F1121" s="2"/>
      <c r="G1121" s="2"/>
      <c r="H1121" s="2"/>
      <c r="I1121" s="2"/>
      <c r="J1121" s="2"/>
      <c r="K1121" s="107"/>
    </row>
    <row r="1122" spans="1:11" x14ac:dyDescent="0.35">
      <c r="A1122" s="111">
        <v>11</v>
      </c>
      <c r="B1122" s="109" t="s">
        <v>2321</v>
      </c>
      <c r="C1122" s="108" t="s">
        <v>2320</v>
      </c>
      <c r="D1122" s="2"/>
      <c r="E1122" s="2"/>
      <c r="F1122" s="2"/>
      <c r="G1122" s="2"/>
      <c r="H1122" s="2"/>
      <c r="I1122" s="2"/>
      <c r="J1122" s="2"/>
      <c r="K1122" s="107"/>
    </row>
    <row r="1123" spans="1:11" x14ac:dyDescent="0.35">
      <c r="A1123" s="111">
        <v>12</v>
      </c>
      <c r="B1123" s="109" t="s">
        <v>2319</v>
      </c>
      <c r="C1123" s="108" t="s">
        <v>2318</v>
      </c>
      <c r="D1123" s="2"/>
      <c r="E1123" s="2"/>
      <c r="F1123" s="2"/>
      <c r="G1123" s="2"/>
      <c r="H1123" s="2"/>
      <c r="I1123" s="2"/>
      <c r="J1123" s="2"/>
      <c r="K1123" s="107"/>
    </row>
    <row r="1124" spans="1:11" x14ac:dyDescent="0.35">
      <c r="A1124" s="111">
        <v>13</v>
      </c>
      <c r="B1124" s="109" t="s">
        <v>2317</v>
      </c>
      <c r="C1124" s="29" t="s">
        <v>2316</v>
      </c>
      <c r="D1124" s="2"/>
      <c r="E1124" s="2"/>
      <c r="F1124" s="2"/>
      <c r="G1124" s="2"/>
      <c r="H1124" s="2"/>
      <c r="I1124" s="2"/>
      <c r="J1124" s="2"/>
      <c r="K1124" s="107"/>
    </row>
    <row r="1125" spans="1:11" x14ac:dyDescent="0.35">
      <c r="A1125" s="111">
        <v>14</v>
      </c>
      <c r="B1125" s="109" t="s">
        <v>2315</v>
      </c>
      <c r="C1125" s="29" t="s">
        <v>2314</v>
      </c>
      <c r="D1125" s="2"/>
      <c r="E1125" s="2"/>
      <c r="F1125" s="2"/>
      <c r="G1125" s="2"/>
      <c r="H1125" s="2"/>
      <c r="I1125" s="2"/>
      <c r="J1125" s="2"/>
      <c r="K1125" s="107"/>
    </row>
    <row r="1126" spans="1:11" x14ac:dyDescent="0.35">
      <c r="A1126" s="111">
        <v>15</v>
      </c>
      <c r="B1126" s="109" t="s">
        <v>2313</v>
      </c>
      <c r="C1126" s="108" t="s">
        <v>2312</v>
      </c>
      <c r="D1126" s="2"/>
      <c r="E1126" s="2"/>
      <c r="F1126" s="2"/>
      <c r="G1126" s="2"/>
      <c r="H1126" s="2"/>
      <c r="I1126" s="2"/>
      <c r="J1126" s="2"/>
      <c r="K1126" s="107"/>
    </row>
    <row r="1127" spans="1:11" x14ac:dyDescent="0.35">
      <c r="A1127" s="111">
        <v>16</v>
      </c>
      <c r="B1127" s="109" t="s">
        <v>2311</v>
      </c>
      <c r="C1127" s="108" t="s">
        <v>2310</v>
      </c>
      <c r="D1127" s="2"/>
      <c r="E1127" s="2"/>
      <c r="F1127" s="2"/>
      <c r="G1127" s="2"/>
      <c r="H1127" s="2"/>
      <c r="I1127" s="2"/>
      <c r="J1127" s="2"/>
      <c r="K1127" s="107"/>
    </row>
    <row r="1128" spans="1:11" x14ac:dyDescent="0.35">
      <c r="A1128" s="111">
        <v>17</v>
      </c>
      <c r="B1128" s="109" t="s">
        <v>2309</v>
      </c>
      <c r="C1128" s="108" t="s">
        <v>2308</v>
      </c>
      <c r="D1128" s="2"/>
      <c r="E1128" s="2"/>
      <c r="F1128" s="2"/>
      <c r="G1128" s="2"/>
      <c r="H1128" s="2"/>
      <c r="I1128" s="2"/>
      <c r="J1128" s="2"/>
      <c r="K1128" s="107"/>
    </row>
    <row r="1129" spans="1:11" x14ac:dyDescent="0.35">
      <c r="A1129" s="111">
        <v>18</v>
      </c>
      <c r="B1129" s="109" t="s">
        <v>2307</v>
      </c>
      <c r="C1129" s="29" t="s">
        <v>2306</v>
      </c>
      <c r="D1129" s="2"/>
      <c r="E1129" s="2"/>
      <c r="F1129" s="2"/>
      <c r="G1129" s="2"/>
      <c r="H1129" s="2"/>
      <c r="I1129" s="2"/>
      <c r="J1129" s="2"/>
      <c r="K1129" s="107"/>
    </row>
    <row r="1130" spans="1:11" x14ac:dyDescent="0.35">
      <c r="A1130" s="111">
        <v>19</v>
      </c>
      <c r="B1130" s="109" t="s">
        <v>2305</v>
      </c>
      <c r="C1130" s="108" t="s">
        <v>2304</v>
      </c>
      <c r="D1130" s="2"/>
      <c r="E1130" s="2"/>
      <c r="F1130" s="2"/>
      <c r="G1130" s="2"/>
      <c r="H1130" s="2"/>
      <c r="I1130" s="2"/>
      <c r="J1130" s="2"/>
      <c r="K1130" s="107"/>
    </row>
    <row r="1131" spans="1:11" x14ac:dyDescent="0.35">
      <c r="A1131" s="111">
        <v>20</v>
      </c>
      <c r="B1131" s="109" t="s">
        <v>2303</v>
      </c>
      <c r="C1131" s="108" t="s">
        <v>2302</v>
      </c>
      <c r="D1131" s="2"/>
      <c r="E1131" s="2"/>
      <c r="F1131" s="2"/>
      <c r="G1131" s="2"/>
      <c r="H1131" s="2"/>
      <c r="I1131" s="2"/>
      <c r="J1131" s="2"/>
      <c r="K1131" s="107"/>
    </row>
    <row r="1132" spans="1:11" x14ac:dyDescent="0.35">
      <c r="A1132" s="111">
        <v>21</v>
      </c>
      <c r="B1132" s="109" t="s">
        <v>2301</v>
      </c>
      <c r="C1132" s="108" t="s">
        <v>2300</v>
      </c>
      <c r="D1132" s="2"/>
      <c r="E1132" s="2"/>
      <c r="F1132" s="2"/>
      <c r="G1132" s="2"/>
      <c r="H1132" s="2"/>
      <c r="I1132" s="2"/>
      <c r="J1132" s="2"/>
      <c r="K1132" s="107"/>
    </row>
    <row r="1133" spans="1:11" x14ac:dyDescent="0.35">
      <c r="A1133" s="111">
        <v>22</v>
      </c>
      <c r="B1133" s="109" t="s">
        <v>2299</v>
      </c>
      <c r="C1133" s="108" t="s">
        <v>2298</v>
      </c>
      <c r="D1133" s="2"/>
      <c r="E1133" s="2"/>
      <c r="F1133" s="2"/>
      <c r="G1133" s="2"/>
      <c r="H1133" s="2"/>
      <c r="I1133" s="2"/>
      <c r="J1133" s="2"/>
      <c r="K1133" s="107"/>
    </row>
    <row r="1134" spans="1:11" x14ac:dyDescent="0.35">
      <c r="A1134" s="111">
        <v>23</v>
      </c>
      <c r="B1134" s="109" t="s">
        <v>2297</v>
      </c>
      <c r="C1134" s="4" t="s">
        <v>2296</v>
      </c>
      <c r="D1134" s="2"/>
      <c r="E1134" s="2"/>
      <c r="F1134" s="2"/>
      <c r="G1134" s="2"/>
      <c r="H1134" s="2"/>
      <c r="I1134" s="2"/>
      <c r="J1134" s="2"/>
      <c r="K1134" s="107"/>
    </row>
    <row r="1135" spans="1:11" x14ac:dyDescent="0.35">
      <c r="A1135" s="111">
        <v>24</v>
      </c>
      <c r="B1135" s="109" t="s">
        <v>2295</v>
      </c>
      <c r="C1135" s="108" t="s">
        <v>2294</v>
      </c>
      <c r="D1135" s="2"/>
      <c r="E1135" s="2"/>
      <c r="F1135" s="2"/>
      <c r="G1135" s="2"/>
      <c r="H1135" s="2"/>
      <c r="I1135" s="2"/>
      <c r="J1135" s="2"/>
      <c r="K1135" s="107"/>
    </row>
    <row r="1136" spans="1:11" x14ac:dyDescent="0.35">
      <c r="A1136" s="111">
        <v>25</v>
      </c>
      <c r="B1136" s="109" t="s">
        <v>2293</v>
      </c>
      <c r="C1136" s="29" t="s">
        <v>2292</v>
      </c>
      <c r="D1136" s="2"/>
      <c r="E1136" s="2"/>
      <c r="F1136" s="2"/>
      <c r="G1136" s="2"/>
      <c r="H1136" s="2"/>
      <c r="I1136" s="2"/>
      <c r="J1136" s="2"/>
      <c r="K1136" s="107"/>
    </row>
    <row r="1137" spans="1:11" x14ac:dyDescent="0.35">
      <c r="A1137" s="111">
        <v>26</v>
      </c>
      <c r="B1137" s="109" t="s">
        <v>2291</v>
      </c>
      <c r="C1137" s="108" t="s">
        <v>2290</v>
      </c>
      <c r="D1137" s="2"/>
      <c r="E1137" s="2"/>
      <c r="F1137" s="2"/>
      <c r="G1137" s="2"/>
      <c r="H1137" s="2"/>
      <c r="I1137" s="2"/>
      <c r="J1137" s="2"/>
      <c r="K1137" s="107"/>
    </row>
    <row r="1138" spans="1:11" ht="15" thickBot="1" x14ac:dyDescent="0.4">
      <c r="A1138" s="126">
        <v>27</v>
      </c>
      <c r="B1138" s="105" t="s">
        <v>2289</v>
      </c>
      <c r="C1138" s="129" t="s">
        <v>2288</v>
      </c>
      <c r="D1138" s="103"/>
      <c r="E1138" s="103"/>
      <c r="F1138" s="103"/>
      <c r="G1138" s="103"/>
      <c r="H1138" s="103"/>
      <c r="I1138" s="103"/>
      <c r="J1138" s="103"/>
      <c r="K1138" s="102"/>
    </row>
    <row r="1140" spans="1:11" x14ac:dyDescent="0.35">
      <c r="D1140" s="360" t="s">
        <v>299</v>
      </c>
      <c r="E1140" s="360"/>
      <c r="F1140" s="360"/>
      <c r="G1140" s="360"/>
      <c r="H1140" s="360"/>
      <c r="I1140" s="360"/>
      <c r="J1140" s="360"/>
      <c r="K1140" s="360"/>
    </row>
    <row r="1141" spans="1:11" x14ac:dyDescent="0.35">
      <c r="D1141" s="360" t="s">
        <v>298</v>
      </c>
      <c r="E1141" s="360"/>
      <c r="F1141" s="360"/>
      <c r="G1141" s="360"/>
      <c r="H1141" s="360"/>
      <c r="I1141" s="360"/>
      <c r="J1141" s="360"/>
      <c r="K1141" s="360"/>
    </row>
    <row r="1145" spans="1:11" x14ac:dyDescent="0.35">
      <c r="C1145" s="367" t="s">
        <v>297</v>
      </c>
      <c r="D1145" s="367"/>
      <c r="E1145" s="367"/>
      <c r="F1145" s="367"/>
      <c r="G1145" s="367"/>
      <c r="H1145" s="367"/>
      <c r="I1145" s="367"/>
      <c r="J1145" s="367"/>
      <c r="K1145" s="367"/>
    </row>
    <row r="1160" spans="1:11" x14ac:dyDescent="0.35">
      <c r="A1160" s="352" t="s">
        <v>379</v>
      </c>
      <c r="B1160" s="352"/>
      <c r="C1160" s="352"/>
      <c r="D1160" s="352"/>
      <c r="E1160" s="352"/>
      <c r="F1160" s="352"/>
      <c r="G1160" s="352"/>
      <c r="H1160" s="352"/>
      <c r="I1160" s="352"/>
      <c r="J1160" s="352"/>
      <c r="K1160" s="352"/>
    </row>
    <row r="1161" spans="1:11" x14ac:dyDescent="0.35">
      <c r="A1161" s="352" t="s">
        <v>378</v>
      </c>
      <c r="B1161" s="352"/>
      <c r="C1161" s="352"/>
      <c r="D1161" s="352"/>
      <c r="E1161" s="352"/>
      <c r="F1161" s="352"/>
      <c r="G1161" s="352"/>
      <c r="H1161" s="352"/>
      <c r="I1161" s="352"/>
      <c r="J1161" s="352"/>
      <c r="K1161" s="352"/>
    </row>
    <row r="1162" spans="1:11" x14ac:dyDescent="0.35">
      <c r="A1162" s="352" t="s">
        <v>377</v>
      </c>
      <c r="B1162" s="352"/>
      <c r="C1162" s="352"/>
      <c r="D1162" s="352"/>
      <c r="E1162" s="352"/>
      <c r="F1162" s="352"/>
      <c r="G1162" s="352"/>
      <c r="H1162" s="352"/>
      <c r="I1162" s="352"/>
      <c r="J1162" s="352"/>
      <c r="K1162" s="352"/>
    </row>
    <row r="1163" spans="1:11" x14ac:dyDescent="0.35">
      <c r="A1163" s="119"/>
      <c r="B1163" s="119"/>
      <c r="C1163" s="119"/>
      <c r="D1163" s="119"/>
      <c r="E1163" s="119"/>
      <c r="F1163" s="119"/>
      <c r="G1163" s="119"/>
      <c r="H1163" s="119"/>
      <c r="I1163" s="119"/>
      <c r="J1163" s="119"/>
      <c r="K1163" s="119"/>
    </row>
    <row r="1164" spans="1:11" x14ac:dyDescent="0.35">
      <c r="A1164" s="352" t="s">
        <v>2287</v>
      </c>
      <c r="B1164" s="352"/>
      <c r="C1164" s="352"/>
      <c r="D1164" s="352"/>
      <c r="E1164" s="352"/>
      <c r="F1164" s="352"/>
      <c r="G1164" s="352"/>
      <c r="H1164" s="352"/>
      <c r="I1164" s="352"/>
      <c r="J1164" s="352"/>
      <c r="K1164" s="352"/>
    </row>
    <row r="1166" spans="1:11" x14ac:dyDescent="0.35">
      <c r="A1166" t="s">
        <v>375</v>
      </c>
    </row>
    <row r="1168" spans="1:11" x14ac:dyDescent="0.35">
      <c r="A1168" t="s">
        <v>374</v>
      </c>
    </row>
    <row r="1169" spans="1:11" x14ac:dyDescent="0.35">
      <c r="A1169" t="s">
        <v>373</v>
      </c>
    </row>
    <row r="1170" spans="1:11" ht="15" thickBot="1" x14ac:dyDescent="0.4"/>
    <row r="1171" spans="1:11" x14ac:dyDescent="0.35">
      <c r="A1171" s="353" t="s">
        <v>372</v>
      </c>
      <c r="B1171" s="357"/>
      <c r="C1171" s="361" t="s">
        <v>371</v>
      </c>
      <c r="D1171" s="357" t="s">
        <v>370</v>
      </c>
      <c r="E1171" s="357"/>
      <c r="F1171" s="357"/>
      <c r="G1171" s="357"/>
      <c r="H1171" s="357"/>
      <c r="I1171" s="357"/>
      <c r="J1171" s="361" t="s">
        <v>369</v>
      </c>
      <c r="K1171" s="363" t="s">
        <v>368</v>
      </c>
    </row>
    <row r="1172" spans="1:11" ht="15" thickBot="1" x14ac:dyDescent="0.4">
      <c r="A1172" s="118" t="s">
        <v>367</v>
      </c>
      <c r="B1172" s="117" t="s">
        <v>366</v>
      </c>
      <c r="C1172" s="362"/>
      <c r="D1172" s="117">
        <v>1</v>
      </c>
      <c r="E1172" s="117">
        <v>2</v>
      </c>
      <c r="F1172" s="117">
        <v>3</v>
      </c>
      <c r="G1172" s="117">
        <v>4</v>
      </c>
      <c r="H1172" s="117">
        <v>5</v>
      </c>
      <c r="I1172" s="117">
        <v>6</v>
      </c>
      <c r="J1172" s="362"/>
      <c r="K1172" s="364"/>
    </row>
    <row r="1173" spans="1:11" x14ac:dyDescent="0.35">
      <c r="A1173" s="116">
        <v>1</v>
      </c>
      <c r="B1173" s="115" t="s">
        <v>2286</v>
      </c>
      <c r="C1173" s="114" t="s">
        <v>2285</v>
      </c>
      <c r="D1173" s="113"/>
      <c r="E1173" s="113"/>
      <c r="F1173" s="113"/>
      <c r="G1173" s="113"/>
      <c r="H1173" s="113"/>
      <c r="I1173" s="113"/>
      <c r="J1173" s="113"/>
      <c r="K1173" s="112"/>
    </row>
    <row r="1174" spans="1:11" x14ac:dyDescent="0.35">
      <c r="A1174" s="111">
        <v>2</v>
      </c>
      <c r="B1174" s="109" t="s">
        <v>2284</v>
      </c>
      <c r="C1174" s="108" t="s">
        <v>2283</v>
      </c>
      <c r="D1174" s="2"/>
      <c r="E1174" s="2"/>
      <c r="F1174" s="2"/>
      <c r="G1174" s="2"/>
      <c r="H1174" s="2"/>
      <c r="I1174" s="2"/>
      <c r="J1174" s="2"/>
      <c r="K1174" s="107"/>
    </row>
    <row r="1175" spans="1:11" x14ac:dyDescent="0.35">
      <c r="A1175" s="111">
        <v>3</v>
      </c>
      <c r="B1175" s="109" t="s">
        <v>2282</v>
      </c>
      <c r="C1175" s="108" t="s">
        <v>2281</v>
      </c>
      <c r="D1175" s="2"/>
      <c r="E1175" s="2"/>
      <c r="F1175" s="2"/>
      <c r="G1175" s="2"/>
      <c r="H1175" s="2"/>
      <c r="I1175" s="2"/>
      <c r="J1175" s="2"/>
      <c r="K1175" s="107"/>
    </row>
    <row r="1176" spans="1:11" x14ac:dyDescent="0.35">
      <c r="A1176" s="111">
        <v>4</v>
      </c>
      <c r="B1176" s="109" t="s">
        <v>2280</v>
      </c>
      <c r="C1176" s="108" t="s">
        <v>2279</v>
      </c>
      <c r="D1176" s="2"/>
      <c r="E1176" s="2"/>
      <c r="F1176" s="2"/>
      <c r="G1176" s="2"/>
      <c r="H1176" s="2"/>
      <c r="I1176" s="2"/>
      <c r="J1176" s="2"/>
      <c r="K1176" s="107"/>
    </row>
    <row r="1177" spans="1:11" x14ac:dyDescent="0.35">
      <c r="A1177" s="111">
        <v>5</v>
      </c>
      <c r="B1177" s="109" t="s">
        <v>2278</v>
      </c>
      <c r="C1177" s="108" t="s">
        <v>2277</v>
      </c>
      <c r="D1177" s="2"/>
      <c r="E1177" s="2"/>
      <c r="F1177" s="2"/>
      <c r="G1177" s="2"/>
      <c r="H1177" s="2"/>
      <c r="I1177" s="2"/>
      <c r="J1177" s="2"/>
      <c r="K1177" s="107"/>
    </row>
    <row r="1178" spans="1:11" ht="15.5" x14ac:dyDescent="0.35">
      <c r="A1178" s="111">
        <v>6</v>
      </c>
      <c r="B1178" s="109" t="s">
        <v>2276</v>
      </c>
      <c r="C1178" s="159" t="s">
        <v>2275</v>
      </c>
      <c r="D1178" s="2"/>
      <c r="E1178" s="2"/>
      <c r="F1178" s="2"/>
      <c r="G1178" s="2"/>
      <c r="H1178" s="2"/>
      <c r="I1178" s="2"/>
      <c r="J1178" s="2"/>
      <c r="K1178" s="107"/>
    </row>
    <row r="1179" spans="1:11" x14ac:dyDescent="0.35">
      <c r="A1179" s="111">
        <v>7</v>
      </c>
      <c r="B1179" s="109" t="s">
        <v>2274</v>
      </c>
      <c r="C1179" s="108" t="s">
        <v>2273</v>
      </c>
      <c r="D1179" s="2"/>
      <c r="E1179" s="2"/>
      <c r="F1179" s="2"/>
      <c r="G1179" s="2"/>
      <c r="H1179" s="2"/>
      <c r="I1179" s="2"/>
      <c r="J1179" s="2"/>
      <c r="K1179" s="107"/>
    </row>
    <row r="1180" spans="1:11" ht="15.5" x14ac:dyDescent="0.35">
      <c r="A1180" s="111">
        <v>8</v>
      </c>
      <c r="B1180" s="109" t="s">
        <v>2272</v>
      </c>
      <c r="C1180" s="159" t="s">
        <v>2271</v>
      </c>
      <c r="D1180" s="2"/>
      <c r="E1180" s="2"/>
      <c r="F1180" s="2"/>
      <c r="G1180" s="2"/>
      <c r="H1180" s="2"/>
      <c r="I1180" s="2"/>
      <c r="J1180" s="2"/>
      <c r="K1180" s="107"/>
    </row>
    <row r="1181" spans="1:11" x14ac:dyDescent="0.35">
      <c r="A1181" s="111">
        <v>9</v>
      </c>
      <c r="B1181" s="109" t="s">
        <v>2270</v>
      </c>
      <c r="C1181" s="108" t="s">
        <v>2269</v>
      </c>
      <c r="D1181" s="2"/>
      <c r="E1181" s="2"/>
      <c r="F1181" s="2"/>
      <c r="G1181" s="2"/>
      <c r="H1181" s="2"/>
      <c r="I1181" s="2"/>
      <c r="J1181" s="2"/>
      <c r="K1181" s="107"/>
    </row>
    <row r="1182" spans="1:11" x14ac:dyDescent="0.35">
      <c r="A1182" s="111">
        <v>10</v>
      </c>
      <c r="B1182" s="109" t="s">
        <v>2268</v>
      </c>
      <c r="C1182" s="108" t="s">
        <v>2267</v>
      </c>
      <c r="D1182" s="2"/>
      <c r="E1182" s="2"/>
      <c r="F1182" s="2"/>
      <c r="G1182" s="2"/>
      <c r="H1182" s="2"/>
      <c r="I1182" s="2"/>
      <c r="J1182" s="2"/>
      <c r="K1182" s="107"/>
    </row>
    <row r="1183" spans="1:11" x14ac:dyDescent="0.35">
      <c r="A1183" s="111">
        <v>11</v>
      </c>
      <c r="B1183" s="109" t="s">
        <v>2266</v>
      </c>
      <c r="C1183" s="108" t="s">
        <v>2265</v>
      </c>
      <c r="D1183" s="2"/>
      <c r="E1183" s="2"/>
      <c r="F1183" s="2"/>
      <c r="G1183" s="2"/>
      <c r="H1183" s="2"/>
      <c r="I1183" s="2"/>
      <c r="J1183" s="2"/>
      <c r="K1183" s="107"/>
    </row>
    <row r="1184" spans="1:11" x14ac:dyDescent="0.35">
      <c r="A1184" s="111">
        <v>12</v>
      </c>
      <c r="B1184" s="109" t="s">
        <v>2264</v>
      </c>
      <c r="C1184" s="108" t="s">
        <v>2263</v>
      </c>
      <c r="D1184" s="2"/>
      <c r="E1184" s="2"/>
      <c r="F1184" s="2"/>
      <c r="G1184" s="2"/>
      <c r="H1184" s="2"/>
      <c r="I1184" s="2"/>
      <c r="J1184" s="2"/>
      <c r="K1184" s="107"/>
    </row>
    <row r="1185" spans="1:11" x14ac:dyDescent="0.35">
      <c r="A1185" s="111">
        <v>13</v>
      </c>
      <c r="B1185" s="109" t="s">
        <v>2262</v>
      </c>
      <c r="C1185" s="108" t="s">
        <v>2261</v>
      </c>
      <c r="D1185" s="2"/>
      <c r="E1185" s="2"/>
      <c r="F1185" s="2"/>
      <c r="G1185" s="2"/>
      <c r="H1185" s="2"/>
      <c r="I1185" s="2"/>
      <c r="J1185" s="2"/>
      <c r="K1185" s="107"/>
    </row>
    <row r="1186" spans="1:11" x14ac:dyDescent="0.35">
      <c r="A1186" s="111">
        <v>14</v>
      </c>
      <c r="B1186" s="109" t="s">
        <v>2260</v>
      </c>
      <c r="C1186" s="108" t="s">
        <v>2259</v>
      </c>
      <c r="D1186" s="2"/>
      <c r="E1186" s="2"/>
      <c r="F1186" s="2"/>
      <c r="G1186" s="2"/>
      <c r="H1186" s="2"/>
      <c r="I1186" s="2"/>
      <c r="J1186" s="2"/>
      <c r="K1186" s="107"/>
    </row>
    <row r="1187" spans="1:11" ht="15.5" x14ac:dyDescent="0.35">
      <c r="A1187" s="111">
        <v>15</v>
      </c>
      <c r="B1187" s="109" t="s">
        <v>2258</v>
      </c>
      <c r="C1187" s="159" t="s">
        <v>2257</v>
      </c>
      <c r="D1187" s="2"/>
      <c r="E1187" s="2"/>
      <c r="F1187" s="2"/>
      <c r="G1187" s="2"/>
      <c r="H1187" s="2"/>
      <c r="I1187" s="2"/>
      <c r="J1187" s="2"/>
      <c r="K1187" s="107"/>
    </row>
    <row r="1188" spans="1:11" x14ac:dyDescent="0.35">
      <c r="A1188" s="111">
        <v>16</v>
      </c>
      <c r="B1188" s="109" t="s">
        <v>2256</v>
      </c>
      <c r="C1188" s="108" t="s">
        <v>2255</v>
      </c>
      <c r="D1188" s="2"/>
      <c r="E1188" s="2"/>
      <c r="F1188" s="2"/>
      <c r="G1188" s="2"/>
      <c r="H1188" s="2"/>
      <c r="I1188" s="2"/>
      <c r="J1188" s="2"/>
      <c r="K1188" s="107"/>
    </row>
    <row r="1189" spans="1:11" x14ac:dyDescent="0.35">
      <c r="A1189" s="111">
        <v>17</v>
      </c>
      <c r="B1189" s="109" t="s">
        <v>2254</v>
      </c>
      <c r="C1189" s="108" t="s">
        <v>2253</v>
      </c>
      <c r="D1189" s="2"/>
      <c r="E1189" s="2"/>
      <c r="F1189" s="2"/>
      <c r="G1189" s="2"/>
      <c r="H1189" s="2"/>
      <c r="I1189" s="2"/>
      <c r="J1189" s="2"/>
      <c r="K1189" s="107"/>
    </row>
    <row r="1190" spans="1:11" x14ac:dyDescent="0.35">
      <c r="A1190" s="111">
        <v>18</v>
      </c>
      <c r="B1190" s="109" t="s">
        <v>2252</v>
      </c>
      <c r="C1190" s="108" t="s">
        <v>2251</v>
      </c>
      <c r="D1190" s="2"/>
      <c r="E1190" s="2"/>
      <c r="F1190" s="2"/>
      <c r="G1190" s="2"/>
      <c r="H1190" s="2"/>
      <c r="I1190" s="2"/>
      <c r="J1190" s="2"/>
      <c r="K1190" s="107"/>
    </row>
    <row r="1191" spans="1:11" ht="15.5" x14ac:dyDescent="0.35">
      <c r="A1191" s="111">
        <v>19</v>
      </c>
      <c r="B1191" s="109" t="s">
        <v>2250</v>
      </c>
      <c r="C1191" s="159" t="s">
        <v>2249</v>
      </c>
      <c r="D1191" s="2"/>
      <c r="E1191" s="2"/>
      <c r="F1191" s="2"/>
      <c r="G1191" s="2"/>
      <c r="H1191" s="2"/>
      <c r="I1191" s="2"/>
      <c r="J1191" s="2"/>
      <c r="K1191" s="107"/>
    </row>
    <row r="1192" spans="1:11" ht="15.5" x14ac:dyDescent="0.35">
      <c r="A1192" s="111">
        <v>20</v>
      </c>
      <c r="B1192" s="109" t="s">
        <v>2248</v>
      </c>
      <c r="C1192" s="159" t="s">
        <v>2247</v>
      </c>
      <c r="D1192" s="2"/>
      <c r="E1192" s="2"/>
      <c r="F1192" s="2"/>
      <c r="G1192" s="2"/>
      <c r="H1192" s="2"/>
      <c r="I1192" s="2"/>
      <c r="J1192" s="2"/>
      <c r="K1192" s="107"/>
    </row>
    <row r="1193" spans="1:11" x14ac:dyDescent="0.35">
      <c r="A1193" s="111">
        <v>21</v>
      </c>
      <c r="B1193" s="109" t="s">
        <v>2246</v>
      </c>
      <c r="C1193" s="108" t="s">
        <v>2245</v>
      </c>
      <c r="D1193" s="2"/>
      <c r="E1193" s="2"/>
      <c r="F1193" s="2"/>
      <c r="G1193" s="2"/>
      <c r="H1193" s="2"/>
      <c r="I1193" s="2"/>
      <c r="J1193" s="2"/>
      <c r="K1193" s="107"/>
    </row>
    <row r="1194" spans="1:11" x14ac:dyDescent="0.35">
      <c r="A1194" s="111">
        <v>22</v>
      </c>
      <c r="B1194" s="109" t="s">
        <v>2244</v>
      </c>
      <c r="C1194" s="108" t="s">
        <v>2243</v>
      </c>
      <c r="D1194" s="2"/>
      <c r="E1194" s="2"/>
      <c r="F1194" s="2"/>
      <c r="G1194" s="2"/>
      <c r="H1194" s="2"/>
      <c r="I1194" s="2"/>
      <c r="J1194" s="2"/>
      <c r="K1194" s="107"/>
    </row>
    <row r="1195" spans="1:11" ht="15.5" x14ac:dyDescent="0.35">
      <c r="A1195" s="111">
        <v>23</v>
      </c>
      <c r="B1195" s="109" t="s">
        <v>2242</v>
      </c>
      <c r="C1195" s="159" t="s">
        <v>2241</v>
      </c>
      <c r="D1195" s="2"/>
      <c r="E1195" s="2"/>
      <c r="F1195" s="2"/>
      <c r="G1195" s="2"/>
      <c r="H1195" s="2"/>
      <c r="I1195" s="2"/>
      <c r="J1195" s="2"/>
      <c r="K1195" s="107"/>
    </row>
    <row r="1196" spans="1:11" x14ac:dyDescent="0.35">
      <c r="A1196" s="111">
        <v>24</v>
      </c>
      <c r="B1196" s="109" t="s">
        <v>2240</v>
      </c>
      <c r="C1196" s="108" t="s">
        <v>2239</v>
      </c>
      <c r="D1196" s="2"/>
      <c r="E1196" s="2"/>
      <c r="F1196" s="2"/>
      <c r="G1196" s="2"/>
      <c r="H1196" s="2"/>
      <c r="I1196" s="2"/>
      <c r="J1196" s="2"/>
      <c r="K1196" s="107"/>
    </row>
    <row r="1197" spans="1:11" ht="15.5" x14ac:dyDescent="0.35">
      <c r="A1197" s="111">
        <v>25</v>
      </c>
      <c r="B1197" s="109" t="s">
        <v>2238</v>
      </c>
      <c r="C1197" s="159" t="s">
        <v>2237</v>
      </c>
      <c r="D1197" s="2"/>
      <c r="E1197" s="2"/>
      <c r="F1197" s="2"/>
      <c r="G1197" s="2"/>
      <c r="H1197" s="2"/>
      <c r="I1197" s="2"/>
      <c r="J1197" s="2"/>
      <c r="K1197" s="107"/>
    </row>
    <row r="1198" spans="1:11" x14ac:dyDescent="0.35">
      <c r="A1198" s="111">
        <v>26</v>
      </c>
      <c r="B1198" s="109" t="s">
        <v>2236</v>
      </c>
      <c r="C1198" s="108" t="s">
        <v>2235</v>
      </c>
      <c r="D1198" s="2"/>
      <c r="E1198" s="2"/>
      <c r="F1198" s="2"/>
      <c r="G1198" s="2"/>
      <c r="H1198" s="2"/>
      <c r="I1198" s="2"/>
      <c r="J1198" s="2"/>
      <c r="K1198" s="107"/>
    </row>
    <row r="1199" spans="1:11" x14ac:dyDescent="0.35">
      <c r="A1199" s="111">
        <v>27</v>
      </c>
      <c r="B1199" s="109" t="s">
        <v>2234</v>
      </c>
      <c r="C1199" s="108" t="s">
        <v>2233</v>
      </c>
      <c r="D1199" s="2"/>
      <c r="E1199" s="2"/>
      <c r="F1199" s="2"/>
      <c r="G1199" s="2"/>
      <c r="H1199" s="2"/>
      <c r="I1199" s="2"/>
      <c r="J1199" s="2"/>
      <c r="K1199" s="107"/>
    </row>
    <row r="1200" spans="1:11" ht="15" thickBot="1" x14ac:dyDescent="0.4">
      <c r="A1200" s="126">
        <v>28</v>
      </c>
      <c r="B1200" s="105" t="s">
        <v>2232</v>
      </c>
      <c r="C1200" s="104" t="s">
        <v>2231</v>
      </c>
      <c r="D1200" s="103"/>
      <c r="E1200" s="103"/>
      <c r="F1200" s="103"/>
      <c r="G1200" s="103"/>
      <c r="H1200" s="103"/>
      <c r="I1200" s="103"/>
      <c r="J1200" s="103"/>
      <c r="K1200" s="102"/>
    </row>
    <row r="1202" spans="3:11" x14ac:dyDescent="0.35">
      <c r="D1202" s="360" t="s">
        <v>299</v>
      </c>
      <c r="E1202" s="360"/>
      <c r="F1202" s="360"/>
      <c r="G1202" s="360"/>
      <c r="H1202" s="360"/>
      <c r="I1202" s="360"/>
      <c r="J1202" s="360"/>
      <c r="K1202" s="360"/>
    </row>
    <row r="1203" spans="3:11" x14ac:dyDescent="0.35">
      <c r="D1203" s="360" t="s">
        <v>298</v>
      </c>
      <c r="E1203" s="360"/>
      <c r="F1203" s="360"/>
      <c r="G1203" s="360"/>
      <c r="H1203" s="360"/>
      <c r="I1203" s="360"/>
      <c r="J1203" s="360"/>
      <c r="K1203" s="360"/>
    </row>
    <row r="1207" spans="3:11" x14ac:dyDescent="0.35">
      <c r="C1207" s="367" t="s">
        <v>297</v>
      </c>
      <c r="D1207" s="367"/>
      <c r="E1207" s="367"/>
      <c r="F1207" s="367"/>
      <c r="G1207" s="367"/>
      <c r="H1207" s="367"/>
      <c r="I1207" s="367"/>
      <c r="J1207" s="367"/>
      <c r="K1207" s="367"/>
    </row>
    <row r="1221" spans="1:11" x14ac:dyDescent="0.35">
      <c r="A1221" s="352" t="s">
        <v>379</v>
      </c>
      <c r="B1221" s="352"/>
      <c r="C1221" s="352"/>
      <c r="D1221" s="352"/>
      <c r="E1221" s="352"/>
      <c r="F1221" s="352"/>
      <c r="G1221" s="352"/>
      <c r="H1221" s="352"/>
      <c r="I1221" s="352"/>
      <c r="J1221" s="352"/>
      <c r="K1221" s="352"/>
    </row>
    <row r="1222" spans="1:11" x14ac:dyDescent="0.35">
      <c r="A1222" s="352" t="s">
        <v>378</v>
      </c>
      <c r="B1222" s="352"/>
      <c r="C1222" s="352"/>
      <c r="D1222" s="352"/>
      <c r="E1222" s="352"/>
      <c r="F1222" s="352"/>
      <c r="G1222" s="352"/>
      <c r="H1222" s="352"/>
      <c r="I1222" s="352"/>
      <c r="J1222" s="352"/>
      <c r="K1222" s="352"/>
    </row>
    <row r="1223" spans="1:11" x14ac:dyDescent="0.35">
      <c r="A1223" s="352" t="s">
        <v>377</v>
      </c>
      <c r="B1223" s="352"/>
      <c r="C1223" s="352"/>
      <c r="D1223" s="352"/>
      <c r="E1223" s="352"/>
      <c r="F1223" s="352"/>
      <c r="G1223" s="352"/>
      <c r="H1223" s="352"/>
      <c r="I1223" s="352"/>
      <c r="J1223" s="352"/>
      <c r="K1223" s="352"/>
    </row>
    <row r="1224" spans="1:11" x14ac:dyDescent="0.35">
      <c r="A1224" s="119"/>
      <c r="B1224" s="119"/>
      <c r="C1224" s="119"/>
      <c r="D1224" s="119"/>
      <c r="E1224" s="119"/>
      <c r="F1224" s="119"/>
      <c r="G1224" s="119"/>
      <c r="H1224" s="119"/>
      <c r="I1224" s="119"/>
      <c r="J1224" s="119"/>
      <c r="K1224" s="119"/>
    </row>
    <row r="1225" spans="1:11" x14ac:dyDescent="0.35">
      <c r="A1225" s="352" t="s">
        <v>2230</v>
      </c>
      <c r="B1225" s="352"/>
      <c r="C1225" s="352"/>
      <c r="D1225" s="352"/>
      <c r="E1225" s="352"/>
      <c r="F1225" s="352"/>
      <c r="G1225" s="352"/>
      <c r="H1225" s="352"/>
      <c r="I1225" s="352"/>
      <c r="J1225" s="352"/>
      <c r="K1225" s="352"/>
    </row>
    <row r="1227" spans="1:11" x14ac:dyDescent="0.35">
      <c r="A1227" t="s">
        <v>375</v>
      </c>
    </row>
    <row r="1229" spans="1:11" x14ac:dyDescent="0.35">
      <c r="A1229" t="s">
        <v>374</v>
      </c>
    </row>
    <row r="1230" spans="1:11" x14ac:dyDescent="0.35">
      <c r="A1230" t="s">
        <v>373</v>
      </c>
    </row>
    <row r="1231" spans="1:11" ht="15" thickBot="1" x14ac:dyDescent="0.4"/>
    <row r="1232" spans="1:11" x14ac:dyDescent="0.35">
      <c r="A1232" s="353" t="s">
        <v>372</v>
      </c>
      <c r="B1232" s="357"/>
      <c r="C1232" s="361" t="s">
        <v>371</v>
      </c>
      <c r="D1232" s="357" t="s">
        <v>370</v>
      </c>
      <c r="E1232" s="357"/>
      <c r="F1232" s="357"/>
      <c r="G1232" s="357"/>
      <c r="H1232" s="357"/>
      <c r="I1232" s="357"/>
      <c r="J1232" s="361" t="s">
        <v>369</v>
      </c>
      <c r="K1232" s="363" t="s">
        <v>368</v>
      </c>
    </row>
    <row r="1233" spans="1:11" ht="15" thickBot="1" x14ac:dyDescent="0.4">
      <c r="A1233" s="118" t="s">
        <v>367</v>
      </c>
      <c r="B1233" s="117" t="s">
        <v>366</v>
      </c>
      <c r="C1233" s="362"/>
      <c r="D1233" s="117">
        <v>1</v>
      </c>
      <c r="E1233" s="117">
        <v>2</v>
      </c>
      <c r="F1233" s="117">
        <v>3</v>
      </c>
      <c r="G1233" s="117">
        <v>4</v>
      </c>
      <c r="H1233" s="117">
        <v>5</v>
      </c>
      <c r="I1233" s="117">
        <v>6</v>
      </c>
      <c r="J1233" s="362"/>
      <c r="K1233" s="364"/>
    </row>
    <row r="1234" spans="1:11" x14ac:dyDescent="0.35">
      <c r="A1234" s="116">
        <v>1</v>
      </c>
      <c r="B1234" s="115" t="s">
        <v>2229</v>
      </c>
      <c r="C1234" s="158" t="s">
        <v>2228</v>
      </c>
      <c r="D1234" s="113"/>
      <c r="E1234" s="113"/>
      <c r="F1234" s="113"/>
      <c r="G1234" s="113"/>
      <c r="H1234" s="113"/>
      <c r="I1234" s="113"/>
      <c r="J1234" s="113"/>
      <c r="K1234" s="112"/>
    </row>
    <row r="1235" spans="1:11" x14ac:dyDescent="0.35">
      <c r="A1235" s="111">
        <v>2</v>
      </c>
      <c r="B1235" s="109" t="s">
        <v>2227</v>
      </c>
      <c r="C1235" s="108" t="s">
        <v>2226</v>
      </c>
      <c r="D1235" s="2"/>
      <c r="E1235" s="2"/>
      <c r="F1235" s="2"/>
      <c r="G1235" s="2"/>
      <c r="H1235" s="2"/>
      <c r="I1235" s="2"/>
      <c r="J1235" s="2"/>
      <c r="K1235" s="107"/>
    </row>
    <row r="1236" spans="1:11" x14ac:dyDescent="0.35">
      <c r="A1236" s="111">
        <v>3</v>
      </c>
      <c r="B1236" s="109" t="s">
        <v>2225</v>
      </c>
      <c r="C1236" s="157" t="s">
        <v>2224</v>
      </c>
      <c r="D1236" s="2"/>
      <c r="E1236" s="2"/>
      <c r="F1236" s="2"/>
      <c r="G1236" s="2"/>
      <c r="H1236" s="2"/>
      <c r="I1236" s="2"/>
      <c r="J1236" s="2"/>
      <c r="K1236" s="107"/>
    </row>
    <row r="1237" spans="1:11" x14ac:dyDescent="0.35">
      <c r="A1237" s="111">
        <v>4</v>
      </c>
      <c r="B1237" s="109" t="s">
        <v>2223</v>
      </c>
      <c r="C1237" s="157" t="s">
        <v>2222</v>
      </c>
      <c r="D1237" s="2"/>
      <c r="E1237" s="2"/>
      <c r="F1237" s="2"/>
      <c r="G1237" s="2"/>
      <c r="H1237" s="2"/>
      <c r="I1237" s="2"/>
      <c r="J1237" s="2"/>
      <c r="K1237" s="107"/>
    </row>
    <row r="1238" spans="1:11" x14ac:dyDescent="0.35">
      <c r="A1238" s="111">
        <v>5</v>
      </c>
      <c r="B1238" s="109" t="s">
        <v>2221</v>
      </c>
      <c r="C1238" s="108" t="s">
        <v>2220</v>
      </c>
      <c r="D1238" s="2"/>
      <c r="E1238" s="2"/>
      <c r="F1238" s="2"/>
      <c r="G1238" s="2"/>
      <c r="H1238" s="2"/>
      <c r="I1238" s="2"/>
      <c r="J1238" s="2"/>
      <c r="K1238" s="107"/>
    </row>
    <row r="1239" spans="1:11" x14ac:dyDescent="0.35">
      <c r="A1239" s="111">
        <v>6</v>
      </c>
      <c r="B1239" s="109" t="s">
        <v>2219</v>
      </c>
      <c r="C1239" s="108" t="s">
        <v>2218</v>
      </c>
      <c r="D1239" s="2"/>
      <c r="E1239" s="2"/>
      <c r="F1239" s="2"/>
      <c r="G1239" s="2"/>
      <c r="H1239" s="2"/>
      <c r="I1239" s="2"/>
      <c r="J1239" s="2"/>
      <c r="K1239" s="107"/>
    </row>
    <row r="1240" spans="1:11" x14ac:dyDescent="0.35">
      <c r="A1240" s="111">
        <v>7</v>
      </c>
      <c r="B1240" s="109" t="s">
        <v>2217</v>
      </c>
      <c r="C1240" s="157" t="s">
        <v>2216</v>
      </c>
      <c r="D1240" s="2"/>
      <c r="E1240" s="2"/>
      <c r="F1240" s="2"/>
      <c r="G1240" s="2"/>
      <c r="H1240" s="2"/>
      <c r="I1240" s="2"/>
      <c r="J1240" s="2"/>
      <c r="K1240" s="107"/>
    </row>
    <row r="1241" spans="1:11" x14ac:dyDescent="0.35">
      <c r="A1241" s="111">
        <v>8</v>
      </c>
      <c r="B1241" s="109" t="s">
        <v>2215</v>
      </c>
      <c r="C1241" s="108" t="s">
        <v>2214</v>
      </c>
      <c r="D1241" s="2"/>
      <c r="E1241" s="2"/>
      <c r="F1241" s="2"/>
      <c r="G1241" s="2"/>
      <c r="H1241" s="2"/>
      <c r="I1241" s="2"/>
      <c r="J1241" s="2"/>
      <c r="K1241" s="107"/>
    </row>
    <row r="1242" spans="1:11" x14ac:dyDescent="0.35">
      <c r="A1242" s="111">
        <v>9</v>
      </c>
      <c r="B1242" s="109" t="s">
        <v>2213</v>
      </c>
      <c r="C1242" s="157" t="s">
        <v>2212</v>
      </c>
      <c r="D1242" s="2"/>
      <c r="E1242" s="2"/>
      <c r="F1242" s="2"/>
      <c r="G1242" s="2"/>
      <c r="H1242" s="2"/>
      <c r="I1242" s="2"/>
      <c r="J1242" s="2"/>
      <c r="K1242" s="107"/>
    </row>
    <row r="1243" spans="1:11" x14ac:dyDescent="0.35">
      <c r="A1243" s="111">
        <v>10</v>
      </c>
      <c r="B1243" s="109" t="s">
        <v>2211</v>
      </c>
      <c r="C1243" s="108" t="s">
        <v>2210</v>
      </c>
      <c r="D1243" s="2"/>
      <c r="E1243" s="2"/>
      <c r="F1243" s="2"/>
      <c r="G1243" s="2"/>
      <c r="H1243" s="2"/>
      <c r="I1243" s="2"/>
      <c r="J1243" s="2"/>
      <c r="K1243" s="107"/>
    </row>
    <row r="1244" spans="1:11" x14ac:dyDescent="0.35">
      <c r="A1244" s="111">
        <v>11</v>
      </c>
      <c r="B1244" s="109" t="s">
        <v>2209</v>
      </c>
      <c r="C1244" s="157" t="s">
        <v>2208</v>
      </c>
      <c r="D1244" s="2"/>
      <c r="E1244" s="2"/>
      <c r="F1244" s="2"/>
      <c r="G1244" s="2"/>
      <c r="H1244" s="2"/>
      <c r="I1244" s="2"/>
      <c r="J1244" s="2"/>
      <c r="K1244" s="107"/>
    </row>
    <row r="1245" spans="1:11" x14ac:dyDescent="0.35">
      <c r="A1245" s="111">
        <v>12</v>
      </c>
      <c r="B1245" s="109" t="s">
        <v>2207</v>
      </c>
      <c r="C1245" s="157" t="s">
        <v>2206</v>
      </c>
      <c r="D1245" s="2"/>
      <c r="E1245" s="2"/>
      <c r="F1245" s="2"/>
      <c r="G1245" s="2"/>
      <c r="H1245" s="2"/>
      <c r="I1245" s="2"/>
      <c r="J1245" s="2"/>
      <c r="K1245" s="107"/>
    </row>
    <row r="1246" spans="1:11" x14ac:dyDescent="0.35">
      <c r="A1246" s="111">
        <v>13</v>
      </c>
      <c r="B1246" s="109" t="s">
        <v>2205</v>
      </c>
      <c r="C1246" s="157" t="s">
        <v>2204</v>
      </c>
      <c r="D1246" s="2"/>
      <c r="E1246" s="2"/>
      <c r="F1246" s="2"/>
      <c r="G1246" s="2"/>
      <c r="H1246" s="2"/>
      <c r="I1246" s="2"/>
      <c r="J1246" s="2"/>
      <c r="K1246" s="107"/>
    </row>
    <row r="1247" spans="1:11" x14ac:dyDescent="0.35">
      <c r="A1247" s="111">
        <v>14</v>
      </c>
      <c r="B1247" s="109" t="s">
        <v>2203</v>
      </c>
      <c r="C1247" s="157" t="s">
        <v>2202</v>
      </c>
      <c r="D1247" s="2"/>
      <c r="E1247" s="2"/>
      <c r="F1247" s="2"/>
      <c r="G1247" s="2"/>
      <c r="H1247" s="2"/>
      <c r="I1247" s="2"/>
      <c r="J1247" s="2"/>
      <c r="K1247" s="107"/>
    </row>
    <row r="1248" spans="1:11" x14ac:dyDescent="0.35">
      <c r="A1248" s="111">
        <v>15</v>
      </c>
      <c r="B1248" s="109" t="s">
        <v>2201</v>
      </c>
      <c r="C1248" s="157" t="s">
        <v>2200</v>
      </c>
      <c r="D1248" s="2"/>
      <c r="E1248" s="2"/>
      <c r="F1248" s="2"/>
      <c r="G1248" s="2"/>
      <c r="H1248" s="2"/>
      <c r="I1248" s="2"/>
      <c r="J1248" s="2"/>
      <c r="K1248" s="107"/>
    </row>
    <row r="1249" spans="1:11" x14ac:dyDescent="0.35">
      <c r="A1249" s="111">
        <v>16</v>
      </c>
      <c r="B1249" s="109" t="s">
        <v>2199</v>
      </c>
      <c r="C1249" s="157" t="s">
        <v>2198</v>
      </c>
      <c r="D1249" s="2"/>
      <c r="E1249" s="2"/>
      <c r="F1249" s="2"/>
      <c r="G1249" s="2"/>
      <c r="H1249" s="2"/>
      <c r="I1249" s="2"/>
      <c r="J1249" s="2"/>
      <c r="K1249" s="107"/>
    </row>
    <row r="1250" spans="1:11" x14ac:dyDescent="0.35">
      <c r="A1250" s="111">
        <v>17</v>
      </c>
      <c r="B1250" s="109" t="s">
        <v>2197</v>
      </c>
      <c r="C1250" s="157" t="s">
        <v>2196</v>
      </c>
      <c r="D1250" s="2"/>
      <c r="E1250" s="2"/>
      <c r="F1250" s="2"/>
      <c r="G1250" s="2"/>
      <c r="H1250" s="2"/>
      <c r="I1250" s="2"/>
      <c r="J1250" s="2"/>
      <c r="K1250" s="107"/>
    </row>
    <row r="1251" spans="1:11" x14ac:dyDescent="0.35">
      <c r="A1251" s="111">
        <v>18</v>
      </c>
      <c r="B1251" s="109" t="s">
        <v>2195</v>
      </c>
      <c r="C1251" s="157" t="s">
        <v>2194</v>
      </c>
      <c r="D1251" s="2"/>
      <c r="E1251" s="2"/>
      <c r="F1251" s="2"/>
      <c r="G1251" s="2"/>
      <c r="H1251" s="2"/>
      <c r="I1251" s="2"/>
      <c r="J1251" s="2"/>
      <c r="K1251" s="107"/>
    </row>
    <row r="1252" spans="1:11" x14ac:dyDescent="0.35">
      <c r="A1252" s="111">
        <v>19</v>
      </c>
      <c r="B1252" s="109" t="s">
        <v>2193</v>
      </c>
      <c r="C1252" s="157" t="s">
        <v>2192</v>
      </c>
      <c r="D1252" s="2"/>
      <c r="E1252" s="2"/>
      <c r="F1252" s="2"/>
      <c r="G1252" s="2"/>
      <c r="H1252" s="2"/>
      <c r="I1252" s="2"/>
      <c r="J1252" s="2"/>
      <c r="K1252" s="107"/>
    </row>
    <row r="1253" spans="1:11" x14ac:dyDescent="0.35">
      <c r="A1253" s="111">
        <v>20</v>
      </c>
      <c r="B1253" s="109" t="s">
        <v>2191</v>
      </c>
      <c r="C1253" s="157" t="s">
        <v>2190</v>
      </c>
      <c r="D1253" s="2"/>
      <c r="E1253" s="2"/>
      <c r="F1253" s="2"/>
      <c r="G1253" s="2"/>
      <c r="H1253" s="2"/>
      <c r="I1253" s="2"/>
      <c r="J1253" s="2"/>
      <c r="K1253" s="107"/>
    </row>
    <row r="1254" spans="1:11" x14ac:dyDescent="0.35">
      <c r="A1254" s="111">
        <v>21</v>
      </c>
      <c r="B1254" s="109" t="s">
        <v>2189</v>
      </c>
      <c r="C1254" s="157" t="s">
        <v>2188</v>
      </c>
      <c r="D1254" s="2"/>
      <c r="E1254" s="2"/>
      <c r="F1254" s="2"/>
      <c r="G1254" s="2"/>
      <c r="H1254" s="2"/>
      <c r="I1254" s="2"/>
      <c r="J1254" s="2"/>
      <c r="K1254" s="107"/>
    </row>
    <row r="1255" spans="1:11" x14ac:dyDescent="0.35">
      <c r="A1255" s="111">
        <v>22</v>
      </c>
      <c r="B1255" s="109" t="s">
        <v>2187</v>
      </c>
      <c r="C1255" s="108" t="s">
        <v>2186</v>
      </c>
      <c r="D1255" s="2"/>
      <c r="E1255" s="2"/>
      <c r="F1255" s="2"/>
      <c r="G1255" s="2"/>
      <c r="H1255" s="2"/>
      <c r="I1255" s="2"/>
      <c r="J1255" s="2"/>
      <c r="K1255" s="107"/>
    </row>
    <row r="1256" spans="1:11" x14ac:dyDescent="0.35">
      <c r="A1256" s="111">
        <v>23</v>
      </c>
      <c r="B1256" s="109" t="s">
        <v>2185</v>
      </c>
      <c r="C1256" s="157" t="s">
        <v>2184</v>
      </c>
      <c r="D1256" s="2"/>
      <c r="E1256" s="2"/>
      <c r="F1256" s="2"/>
      <c r="G1256" s="2"/>
      <c r="H1256" s="2"/>
      <c r="I1256" s="2"/>
      <c r="J1256" s="2"/>
      <c r="K1256" s="107"/>
    </row>
    <row r="1257" spans="1:11" x14ac:dyDescent="0.35">
      <c r="A1257" s="111">
        <v>24</v>
      </c>
      <c r="B1257" s="109" t="s">
        <v>2183</v>
      </c>
      <c r="C1257" s="157" t="s">
        <v>2182</v>
      </c>
      <c r="D1257" s="2"/>
      <c r="E1257" s="2"/>
      <c r="F1257" s="2"/>
      <c r="G1257" s="2"/>
      <c r="H1257" s="2"/>
      <c r="I1257" s="2"/>
      <c r="J1257" s="2"/>
      <c r="K1257" s="107"/>
    </row>
    <row r="1258" spans="1:11" x14ac:dyDescent="0.35">
      <c r="A1258" s="111">
        <v>25</v>
      </c>
      <c r="B1258" s="109" t="s">
        <v>2181</v>
      </c>
      <c r="C1258" s="157" t="s">
        <v>2180</v>
      </c>
      <c r="D1258" s="2"/>
      <c r="E1258" s="2"/>
      <c r="F1258" s="2"/>
      <c r="G1258" s="2"/>
      <c r="H1258" s="2"/>
      <c r="I1258" s="2"/>
      <c r="J1258" s="2"/>
      <c r="K1258" s="107"/>
    </row>
    <row r="1259" spans="1:11" x14ac:dyDescent="0.35">
      <c r="A1259" s="111">
        <v>26</v>
      </c>
      <c r="B1259" s="109" t="s">
        <v>2179</v>
      </c>
      <c r="C1259" s="157" t="s">
        <v>2178</v>
      </c>
      <c r="D1259" s="2"/>
      <c r="E1259" s="2"/>
      <c r="F1259" s="2"/>
      <c r="G1259" s="2"/>
      <c r="H1259" s="2"/>
      <c r="I1259" s="2"/>
      <c r="J1259" s="2"/>
      <c r="K1259" s="107"/>
    </row>
    <row r="1260" spans="1:11" ht="15" thickBot="1" x14ac:dyDescent="0.4">
      <c r="A1260" s="126">
        <v>27</v>
      </c>
      <c r="B1260" s="105" t="s">
        <v>2177</v>
      </c>
      <c r="C1260" s="104" t="s">
        <v>2176</v>
      </c>
      <c r="D1260" s="103"/>
      <c r="E1260" s="103"/>
      <c r="F1260" s="103"/>
      <c r="G1260" s="103"/>
      <c r="H1260" s="103"/>
      <c r="I1260" s="103"/>
      <c r="J1260" s="103"/>
      <c r="K1260" s="102"/>
    </row>
    <row r="1262" spans="1:11" x14ac:dyDescent="0.35">
      <c r="D1262" s="360" t="s">
        <v>299</v>
      </c>
      <c r="E1262" s="360"/>
      <c r="F1262" s="360"/>
      <c r="G1262" s="360"/>
      <c r="H1262" s="360"/>
      <c r="I1262" s="360"/>
      <c r="J1262" s="360"/>
      <c r="K1262" s="360"/>
    </row>
    <row r="1263" spans="1:11" x14ac:dyDescent="0.35">
      <c r="D1263" s="360" t="s">
        <v>298</v>
      </c>
      <c r="E1263" s="360"/>
      <c r="F1263" s="360"/>
      <c r="G1263" s="360"/>
      <c r="H1263" s="360"/>
      <c r="I1263" s="360"/>
      <c r="J1263" s="360"/>
      <c r="K1263" s="360"/>
    </row>
    <row r="1267" spans="3:11" x14ac:dyDescent="0.35">
      <c r="C1267" s="367" t="s">
        <v>297</v>
      </c>
      <c r="D1267" s="367"/>
      <c r="E1267" s="367"/>
      <c r="F1267" s="367"/>
      <c r="G1267" s="367"/>
      <c r="H1267" s="367"/>
      <c r="I1267" s="367"/>
      <c r="J1267" s="367"/>
      <c r="K1267" s="367"/>
    </row>
    <row r="1282" spans="1:11" x14ac:dyDescent="0.35">
      <c r="A1282" s="352" t="s">
        <v>379</v>
      </c>
      <c r="B1282" s="352"/>
      <c r="C1282" s="352"/>
      <c r="D1282" s="352"/>
      <c r="E1282" s="352"/>
      <c r="F1282" s="352"/>
      <c r="G1282" s="352"/>
      <c r="H1282" s="352"/>
      <c r="I1282" s="352"/>
      <c r="J1282" s="352"/>
      <c r="K1282" s="352"/>
    </row>
    <row r="1283" spans="1:11" x14ac:dyDescent="0.35">
      <c r="A1283" s="352" t="s">
        <v>378</v>
      </c>
      <c r="B1283" s="352"/>
      <c r="C1283" s="352"/>
      <c r="D1283" s="352"/>
      <c r="E1283" s="352"/>
      <c r="F1283" s="352"/>
      <c r="G1283" s="352"/>
      <c r="H1283" s="352"/>
      <c r="I1283" s="352"/>
      <c r="J1283" s="352"/>
      <c r="K1283" s="352"/>
    </row>
    <row r="1284" spans="1:11" x14ac:dyDescent="0.35">
      <c r="A1284" s="352" t="s">
        <v>377</v>
      </c>
      <c r="B1284" s="352"/>
      <c r="C1284" s="352"/>
      <c r="D1284" s="352"/>
      <c r="E1284" s="352"/>
      <c r="F1284" s="352"/>
      <c r="G1284" s="352"/>
      <c r="H1284" s="352"/>
      <c r="I1284" s="352"/>
      <c r="J1284" s="352"/>
      <c r="K1284" s="352"/>
    </row>
    <row r="1285" spans="1:11" x14ac:dyDescent="0.35">
      <c r="A1285" s="119"/>
      <c r="B1285" s="119"/>
      <c r="C1285" s="119"/>
      <c r="D1285" s="119"/>
      <c r="E1285" s="119"/>
      <c r="F1285" s="119"/>
      <c r="G1285" s="119"/>
      <c r="H1285" s="119"/>
      <c r="I1285" s="119"/>
      <c r="J1285" s="119"/>
      <c r="K1285" s="119"/>
    </row>
    <row r="1286" spans="1:11" x14ac:dyDescent="0.35">
      <c r="A1286" s="352" t="s">
        <v>2175</v>
      </c>
      <c r="B1286" s="352"/>
      <c r="C1286" s="352"/>
      <c r="D1286" s="352"/>
      <c r="E1286" s="352"/>
      <c r="F1286" s="352"/>
      <c r="G1286" s="352"/>
      <c r="H1286" s="352"/>
      <c r="I1286" s="352"/>
      <c r="J1286" s="352"/>
      <c r="K1286" s="352"/>
    </row>
    <row r="1288" spans="1:11" x14ac:dyDescent="0.35">
      <c r="A1288" t="s">
        <v>375</v>
      </c>
    </row>
    <row r="1290" spans="1:11" x14ac:dyDescent="0.35">
      <c r="A1290" t="s">
        <v>374</v>
      </c>
    </row>
    <row r="1291" spans="1:11" x14ac:dyDescent="0.35">
      <c r="A1291" t="s">
        <v>373</v>
      </c>
    </row>
    <row r="1292" spans="1:11" ht="15" thickBot="1" x14ac:dyDescent="0.4"/>
    <row r="1293" spans="1:11" x14ac:dyDescent="0.35">
      <c r="A1293" s="353" t="s">
        <v>372</v>
      </c>
      <c r="B1293" s="357"/>
      <c r="C1293" s="361" t="s">
        <v>371</v>
      </c>
      <c r="D1293" s="357" t="s">
        <v>370</v>
      </c>
      <c r="E1293" s="357"/>
      <c r="F1293" s="357"/>
      <c r="G1293" s="357"/>
      <c r="H1293" s="357"/>
      <c r="I1293" s="357"/>
      <c r="J1293" s="361" t="s">
        <v>369</v>
      </c>
      <c r="K1293" s="363" t="s">
        <v>368</v>
      </c>
    </row>
    <row r="1294" spans="1:11" ht="15" thickBot="1" x14ac:dyDescent="0.4">
      <c r="A1294" s="118" t="s">
        <v>367</v>
      </c>
      <c r="B1294" s="117" t="s">
        <v>366</v>
      </c>
      <c r="C1294" s="362"/>
      <c r="D1294" s="117">
        <v>1</v>
      </c>
      <c r="E1294" s="117">
        <v>2</v>
      </c>
      <c r="F1294" s="117">
        <v>3</v>
      </c>
      <c r="G1294" s="117">
        <v>4</v>
      </c>
      <c r="H1294" s="117">
        <v>5</v>
      </c>
      <c r="I1294" s="117">
        <v>6</v>
      </c>
      <c r="J1294" s="362"/>
      <c r="K1294" s="364"/>
    </row>
    <row r="1295" spans="1:11" x14ac:dyDescent="0.35">
      <c r="A1295" s="116">
        <v>1</v>
      </c>
      <c r="B1295" s="115" t="s">
        <v>2174</v>
      </c>
      <c r="C1295" s="156" t="s">
        <v>2173</v>
      </c>
      <c r="D1295" s="113"/>
      <c r="E1295" s="113"/>
      <c r="F1295" s="113"/>
      <c r="G1295" s="113"/>
      <c r="H1295" s="113"/>
      <c r="I1295" s="113"/>
      <c r="J1295" s="113"/>
      <c r="K1295" s="112"/>
    </row>
    <row r="1296" spans="1:11" x14ac:dyDescent="0.35">
      <c r="A1296" s="111">
        <v>2</v>
      </c>
      <c r="B1296" s="109" t="s">
        <v>2172</v>
      </c>
      <c r="C1296" s="155" t="s">
        <v>2171</v>
      </c>
      <c r="D1296" s="2"/>
      <c r="E1296" s="2"/>
      <c r="F1296" s="2"/>
      <c r="G1296" s="2"/>
      <c r="H1296" s="2"/>
      <c r="I1296" s="2"/>
      <c r="J1296" s="2"/>
      <c r="K1296" s="107"/>
    </row>
    <row r="1297" spans="1:11" x14ac:dyDescent="0.35">
      <c r="A1297" s="111">
        <v>3</v>
      </c>
      <c r="B1297" s="109" t="s">
        <v>2170</v>
      </c>
      <c r="C1297" s="155" t="s">
        <v>2169</v>
      </c>
      <c r="D1297" s="2"/>
      <c r="E1297" s="2"/>
      <c r="F1297" s="2"/>
      <c r="G1297" s="2"/>
      <c r="H1297" s="2"/>
      <c r="I1297" s="2"/>
      <c r="J1297" s="2"/>
      <c r="K1297" s="107"/>
    </row>
    <row r="1298" spans="1:11" x14ac:dyDescent="0.35">
      <c r="A1298" s="111">
        <v>4</v>
      </c>
      <c r="B1298" s="109" t="s">
        <v>2168</v>
      </c>
      <c r="C1298" s="155" t="s">
        <v>2167</v>
      </c>
      <c r="D1298" s="2"/>
      <c r="E1298" s="2"/>
      <c r="F1298" s="2"/>
      <c r="G1298" s="2"/>
      <c r="H1298" s="2"/>
      <c r="I1298" s="2"/>
      <c r="J1298" s="2"/>
      <c r="K1298" s="107"/>
    </row>
    <row r="1299" spans="1:11" x14ac:dyDescent="0.35">
      <c r="A1299" s="111">
        <v>5</v>
      </c>
      <c r="B1299" s="109" t="s">
        <v>2166</v>
      </c>
      <c r="C1299" s="108" t="s">
        <v>2165</v>
      </c>
      <c r="D1299" s="2"/>
      <c r="E1299" s="2"/>
      <c r="F1299" s="2"/>
      <c r="G1299" s="2"/>
      <c r="H1299" s="2"/>
      <c r="I1299" s="2"/>
      <c r="J1299" s="2"/>
      <c r="K1299" s="107"/>
    </row>
    <row r="1300" spans="1:11" x14ac:dyDescent="0.35">
      <c r="A1300" s="111">
        <v>6</v>
      </c>
      <c r="B1300" s="109" t="s">
        <v>2164</v>
      </c>
      <c r="C1300" s="108" t="s">
        <v>2163</v>
      </c>
      <c r="D1300" s="2"/>
      <c r="E1300" s="2"/>
      <c r="F1300" s="2"/>
      <c r="G1300" s="2"/>
      <c r="H1300" s="2"/>
      <c r="I1300" s="2"/>
      <c r="J1300" s="2"/>
      <c r="K1300" s="107"/>
    </row>
    <row r="1301" spans="1:11" x14ac:dyDescent="0.35">
      <c r="A1301" s="111">
        <v>7</v>
      </c>
      <c r="B1301" s="109" t="s">
        <v>2162</v>
      </c>
      <c r="C1301" s="155" t="s">
        <v>2161</v>
      </c>
      <c r="D1301" s="2"/>
      <c r="E1301" s="2"/>
      <c r="F1301" s="2"/>
      <c r="G1301" s="2"/>
      <c r="H1301" s="2"/>
      <c r="I1301" s="2"/>
      <c r="J1301" s="2"/>
      <c r="K1301" s="107"/>
    </row>
    <row r="1302" spans="1:11" x14ac:dyDescent="0.35">
      <c r="A1302" s="111">
        <v>8</v>
      </c>
      <c r="B1302" s="109" t="s">
        <v>2160</v>
      </c>
      <c r="C1302" s="155" t="s">
        <v>2159</v>
      </c>
      <c r="D1302" s="2"/>
      <c r="E1302" s="2"/>
      <c r="F1302" s="2"/>
      <c r="G1302" s="2"/>
      <c r="H1302" s="2"/>
      <c r="I1302" s="2"/>
      <c r="J1302" s="2"/>
      <c r="K1302" s="107"/>
    </row>
    <row r="1303" spans="1:11" x14ac:dyDescent="0.35">
      <c r="A1303" s="111">
        <v>9</v>
      </c>
      <c r="B1303" s="109" t="s">
        <v>2158</v>
      </c>
      <c r="C1303" s="155" t="s">
        <v>2157</v>
      </c>
      <c r="D1303" s="2"/>
      <c r="E1303" s="2"/>
      <c r="F1303" s="2"/>
      <c r="G1303" s="2"/>
      <c r="H1303" s="2"/>
      <c r="I1303" s="2"/>
      <c r="J1303" s="2"/>
      <c r="K1303" s="107"/>
    </row>
    <row r="1304" spans="1:11" x14ac:dyDescent="0.35">
      <c r="A1304" s="111">
        <v>10</v>
      </c>
      <c r="B1304" s="109" t="s">
        <v>2156</v>
      </c>
      <c r="C1304" s="155" t="s">
        <v>2155</v>
      </c>
      <c r="D1304" s="2"/>
      <c r="E1304" s="2"/>
      <c r="F1304" s="2"/>
      <c r="G1304" s="2"/>
      <c r="H1304" s="2"/>
      <c r="I1304" s="2"/>
      <c r="J1304" s="2"/>
      <c r="K1304" s="107"/>
    </row>
    <row r="1305" spans="1:11" x14ac:dyDescent="0.35">
      <c r="A1305" s="111">
        <v>11</v>
      </c>
      <c r="B1305" s="109" t="s">
        <v>2154</v>
      </c>
      <c r="C1305" s="155" t="s">
        <v>2153</v>
      </c>
      <c r="D1305" s="2"/>
      <c r="E1305" s="2"/>
      <c r="F1305" s="2"/>
      <c r="G1305" s="2"/>
      <c r="H1305" s="2"/>
      <c r="I1305" s="2"/>
      <c r="J1305" s="2"/>
      <c r="K1305" s="107"/>
    </row>
    <row r="1306" spans="1:11" x14ac:dyDescent="0.35">
      <c r="A1306" s="111">
        <v>12</v>
      </c>
      <c r="B1306" s="109" t="s">
        <v>2152</v>
      </c>
      <c r="C1306" s="155" t="s">
        <v>2151</v>
      </c>
      <c r="D1306" s="2"/>
      <c r="E1306" s="2"/>
      <c r="F1306" s="2"/>
      <c r="G1306" s="2"/>
      <c r="H1306" s="2"/>
      <c r="I1306" s="2"/>
      <c r="J1306" s="2"/>
      <c r="K1306" s="107"/>
    </row>
    <row r="1307" spans="1:11" x14ac:dyDescent="0.35">
      <c r="A1307" s="111">
        <v>13</v>
      </c>
      <c r="B1307" s="109" t="s">
        <v>2150</v>
      </c>
      <c r="C1307" s="155" t="s">
        <v>2149</v>
      </c>
      <c r="D1307" s="2"/>
      <c r="E1307" s="2"/>
      <c r="F1307" s="2"/>
      <c r="G1307" s="2"/>
      <c r="H1307" s="2"/>
      <c r="I1307" s="2"/>
      <c r="J1307" s="2"/>
      <c r="K1307" s="107"/>
    </row>
    <row r="1308" spans="1:11" x14ac:dyDescent="0.35">
      <c r="A1308" s="111">
        <v>14</v>
      </c>
      <c r="B1308" s="109" t="s">
        <v>2148</v>
      </c>
      <c r="C1308" s="155" t="s">
        <v>2147</v>
      </c>
      <c r="D1308" s="2"/>
      <c r="E1308" s="2"/>
      <c r="F1308" s="2"/>
      <c r="G1308" s="2"/>
      <c r="H1308" s="2"/>
      <c r="I1308" s="2"/>
      <c r="J1308" s="2"/>
      <c r="K1308" s="107"/>
    </row>
    <row r="1309" spans="1:11" x14ac:dyDescent="0.35">
      <c r="A1309" s="111">
        <v>15</v>
      </c>
      <c r="B1309" s="109" t="s">
        <v>2146</v>
      </c>
      <c r="C1309" s="155" t="s">
        <v>2145</v>
      </c>
      <c r="D1309" s="2"/>
      <c r="E1309" s="2"/>
      <c r="F1309" s="2"/>
      <c r="G1309" s="2"/>
      <c r="H1309" s="2"/>
      <c r="I1309" s="2"/>
      <c r="J1309" s="2"/>
      <c r="K1309" s="107"/>
    </row>
    <row r="1310" spans="1:11" x14ac:dyDescent="0.35">
      <c r="A1310" s="111">
        <v>16</v>
      </c>
      <c r="B1310" s="109" t="s">
        <v>2144</v>
      </c>
      <c r="C1310" s="108" t="s">
        <v>2143</v>
      </c>
      <c r="D1310" s="2"/>
      <c r="E1310" s="2"/>
      <c r="F1310" s="2"/>
      <c r="G1310" s="2"/>
      <c r="H1310" s="2"/>
      <c r="I1310" s="2"/>
      <c r="J1310" s="2"/>
      <c r="K1310" s="107"/>
    </row>
    <row r="1311" spans="1:11" x14ac:dyDescent="0.35">
      <c r="A1311" s="111">
        <v>17</v>
      </c>
      <c r="B1311" s="109" t="s">
        <v>2142</v>
      </c>
      <c r="C1311" s="108" t="s">
        <v>2141</v>
      </c>
      <c r="D1311" s="2"/>
      <c r="E1311" s="2"/>
      <c r="F1311" s="2"/>
      <c r="G1311" s="2"/>
      <c r="H1311" s="2"/>
      <c r="I1311" s="2"/>
      <c r="J1311" s="2"/>
      <c r="K1311" s="107"/>
    </row>
    <row r="1312" spans="1:11" x14ac:dyDescent="0.35">
      <c r="A1312" s="111">
        <v>18</v>
      </c>
      <c r="B1312" s="109" t="s">
        <v>2140</v>
      </c>
      <c r="C1312" s="155" t="s">
        <v>2139</v>
      </c>
      <c r="D1312" s="2"/>
      <c r="E1312" s="2"/>
      <c r="F1312" s="2"/>
      <c r="G1312" s="2"/>
      <c r="H1312" s="2"/>
      <c r="I1312" s="2"/>
      <c r="J1312" s="2"/>
      <c r="K1312" s="107"/>
    </row>
    <row r="1313" spans="1:11" x14ac:dyDescent="0.35">
      <c r="A1313" s="111">
        <v>19</v>
      </c>
      <c r="B1313" s="109" t="s">
        <v>2138</v>
      </c>
      <c r="C1313" s="108" t="s">
        <v>2137</v>
      </c>
      <c r="D1313" s="2"/>
      <c r="E1313" s="2"/>
      <c r="F1313" s="2"/>
      <c r="G1313" s="2"/>
      <c r="H1313" s="2"/>
      <c r="I1313" s="2"/>
      <c r="J1313" s="2"/>
      <c r="K1313" s="107"/>
    </row>
    <row r="1314" spans="1:11" x14ac:dyDescent="0.35">
      <c r="A1314" s="111">
        <v>20</v>
      </c>
      <c r="B1314" s="109" t="s">
        <v>2136</v>
      </c>
      <c r="C1314" s="155" t="s">
        <v>2135</v>
      </c>
      <c r="D1314" s="2"/>
      <c r="E1314" s="2"/>
      <c r="F1314" s="2"/>
      <c r="G1314" s="2"/>
      <c r="H1314" s="2"/>
      <c r="I1314" s="2"/>
      <c r="J1314" s="2"/>
      <c r="K1314" s="107"/>
    </row>
    <row r="1315" spans="1:11" x14ac:dyDescent="0.35">
      <c r="A1315" s="111">
        <v>21</v>
      </c>
      <c r="B1315" s="109" t="s">
        <v>2134</v>
      </c>
      <c r="C1315" s="155" t="s">
        <v>2133</v>
      </c>
      <c r="D1315" s="2"/>
      <c r="E1315" s="2"/>
      <c r="F1315" s="2"/>
      <c r="G1315" s="2"/>
      <c r="H1315" s="2"/>
      <c r="I1315" s="2"/>
      <c r="J1315" s="2"/>
      <c r="K1315" s="107"/>
    </row>
    <row r="1316" spans="1:11" x14ac:dyDescent="0.35">
      <c r="A1316" s="111">
        <v>22</v>
      </c>
      <c r="B1316" s="109" t="s">
        <v>2132</v>
      </c>
      <c r="C1316" s="155" t="s">
        <v>2131</v>
      </c>
      <c r="D1316" s="2"/>
      <c r="E1316" s="2"/>
      <c r="F1316" s="2"/>
      <c r="G1316" s="2"/>
      <c r="H1316" s="2"/>
      <c r="I1316" s="2"/>
      <c r="J1316" s="2"/>
      <c r="K1316" s="107"/>
    </row>
    <row r="1317" spans="1:11" ht="15" thickBot="1" x14ac:dyDescent="0.4">
      <c r="A1317" s="126">
        <v>23</v>
      </c>
      <c r="B1317" s="105" t="s">
        <v>2130</v>
      </c>
      <c r="C1317" s="154" t="s">
        <v>2129</v>
      </c>
      <c r="D1317" s="103"/>
      <c r="E1317" s="103"/>
      <c r="F1317" s="103"/>
      <c r="G1317" s="103"/>
      <c r="H1317" s="103"/>
      <c r="I1317" s="103"/>
      <c r="J1317" s="103"/>
      <c r="K1317" s="102"/>
    </row>
    <row r="1319" spans="1:11" x14ac:dyDescent="0.35">
      <c r="D1319" s="360" t="s">
        <v>299</v>
      </c>
      <c r="E1319" s="360"/>
      <c r="F1319" s="360"/>
      <c r="G1319" s="360"/>
      <c r="H1319" s="360"/>
      <c r="I1319" s="360"/>
      <c r="J1319" s="360"/>
      <c r="K1319" s="360"/>
    </row>
    <row r="1320" spans="1:11" x14ac:dyDescent="0.35">
      <c r="D1320" s="360" t="s">
        <v>298</v>
      </c>
      <c r="E1320" s="360"/>
      <c r="F1320" s="360"/>
      <c r="G1320" s="360"/>
      <c r="H1320" s="360"/>
      <c r="I1320" s="360"/>
      <c r="J1320" s="360"/>
      <c r="K1320" s="360"/>
    </row>
    <row r="1324" spans="1:11" x14ac:dyDescent="0.35">
      <c r="C1324" s="367" t="s">
        <v>297</v>
      </c>
      <c r="D1324" s="367"/>
      <c r="E1324" s="367"/>
      <c r="F1324" s="367"/>
      <c r="G1324" s="367"/>
      <c r="H1324" s="367"/>
      <c r="I1324" s="367"/>
      <c r="J1324" s="367"/>
      <c r="K1324" s="367"/>
    </row>
    <row r="1343" spans="1:11" x14ac:dyDescent="0.35">
      <c r="A1343" s="352" t="s">
        <v>379</v>
      </c>
      <c r="B1343" s="352"/>
      <c r="C1343" s="352"/>
      <c r="D1343" s="352"/>
      <c r="E1343" s="352"/>
      <c r="F1343" s="352"/>
      <c r="G1343" s="352"/>
      <c r="H1343" s="352"/>
      <c r="I1343" s="352"/>
      <c r="J1343" s="352"/>
      <c r="K1343" s="352"/>
    </row>
    <row r="1344" spans="1:11" x14ac:dyDescent="0.35">
      <c r="A1344" s="352" t="s">
        <v>378</v>
      </c>
      <c r="B1344" s="352"/>
      <c r="C1344" s="352"/>
      <c r="D1344" s="352"/>
      <c r="E1344" s="352"/>
      <c r="F1344" s="352"/>
      <c r="G1344" s="352"/>
      <c r="H1344" s="352"/>
      <c r="I1344" s="352"/>
      <c r="J1344" s="352"/>
      <c r="K1344" s="352"/>
    </row>
    <row r="1345" spans="1:11" x14ac:dyDescent="0.35">
      <c r="A1345" s="352" t="s">
        <v>377</v>
      </c>
      <c r="B1345" s="352"/>
      <c r="C1345" s="352"/>
      <c r="D1345" s="352"/>
      <c r="E1345" s="352"/>
      <c r="F1345" s="352"/>
      <c r="G1345" s="352"/>
      <c r="H1345" s="352"/>
      <c r="I1345" s="352"/>
      <c r="J1345" s="352"/>
      <c r="K1345" s="352"/>
    </row>
    <row r="1346" spans="1:11" x14ac:dyDescent="0.35">
      <c r="A1346" s="119"/>
      <c r="B1346" s="119"/>
      <c r="C1346" s="119"/>
      <c r="D1346" s="119"/>
      <c r="E1346" s="119"/>
      <c r="F1346" s="119"/>
      <c r="G1346" s="119"/>
      <c r="H1346" s="119"/>
      <c r="I1346" s="119"/>
      <c r="J1346" s="119"/>
      <c r="K1346" s="119"/>
    </row>
    <row r="1347" spans="1:11" x14ac:dyDescent="0.35">
      <c r="A1347" s="352" t="s">
        <v>2128</v>
      </c>
      <c r="B1347" s="352"/>
      <c r="C1347" s="352"/>
      <c r="D1347" s="352"/>
      <c r="E1347" s="352"/>
      <c r="F1347" s="352"/>
      <c r="G1347" s="352"/>
      <c r="H1347" s="352"/>
      <c r="I1347" s="352"/>
      <c r="J1347" s="352"/>
      <c r="K1347" s="352"/>
    </row>
    <row r="1349" spans="1:11" x14ac:dyDescent="0.35">
      <c r="A1349" t="s">
        <v>375</v>
      </c>
    </row>
    <row r="1351" spans="1:11" x14ac:dyDescent="0.35">
      <c r="A1351" t="s">
        <v>374</v>
      </c>
    </row>
    <row r="1352" spans="1:11" x14ac:dyDescent="0.35">
      <c r="A1352" t="s">
        <v>373</v>
      </c>
    </row>
    <row r="1353" spans="1:11" ht="15" thickBot="1" x14ac:dyDescent="0.4"/>
    <row r="1354" spans="1:11" x14ac:dyDescent="0.35">
      <c r="A1354" s="353" t="s">
        <v>372</v>
      </c>
      <c r="B1354" s="357"/>
      <c r="C1354" s="361" t="s">
        <v>371</v>
      </c>
      <c r="D1354" s="357" t="s">
        <v>370</v>
      </c>
      <c r="E1354" s="357"/>
      <c r="F1354" s="357"/>
      <c r="G1354" s="357"/>
      <c r="H1354" s="357"/>
      <c r="I1354" s="357"/>
      <c r="J1354" s="361" t="s">
        <v>369</v>
      </c>
      <c r="K1354" s="363" t="s">
        <v>368</v>
      </c>
    </row>
    <row r="1355" spans="1:11" ht="15" thickBot="1" x14ac:dyDescent="0.4">
      <c r="A1355" s="118" t="s">
        <v>367</v>
      </c>
      <c r="B1355" s="117" t="s">
        <v>366</v>
      </c>
      <c r="C1355" s="362"/>
      <c r="D1355" s="117">
        <v>1</v>
      </c>
      <c r="E1355" s="117">
        <v>2</v>
      </c>
      <c r="F1355" s="117">
        <v>3</v>
      </c>
      <c r="G1355" s="117">
        <v>4</v>
      </c>
      <c r="H1355" s="117">
        <v>5</v>
      </c>
      <c r="I1355" s="117">
        <v>6</v>
      </c>
      <c r="J1355" s="362"/>
      <c r="K1355" s="364"/>
    </row>
    <row r="1356" spans="1:11" x14ac:dyDescent="0.35">
      <c r="A1356" s="116">
        <v>1</v>
      </c>
      <c r="B1356" s="115" t="s">
        <v>2127</v>
      </c>
      <c r="C1356" s="156" t="s">
        <v>2126</v>
      </c>
      <c r="D1356" s="113"/>
      <c r="E1356" s="113"/>
      <c r="F1356" s="113"/>
      <c r="G1356" s="113"/>
      <c r="H1356" s="113"/>
      <c r="I1356" s="113"/>
      <c r="J1356" s="113"/>
      <c r="K1356" s="112"/>
    </row>
    <row r="1357" spans="1:11" x14ac:dyDescent="0.35">
      <c r="A1357" s="111">
        <v>2</v>
      </c>
      <c r="B1357" s="109" t="s">
        <v>2125</v>
      </c>
      <c r="C1357" s="108" t="s">
        <v>2124</v>
      </c>
      <c r="D1357" s="2"/>
      <c r="E1357" s="2"/>
      <c r="F1357" s="2"/>
      <c r="G1357" s="2"/>
      <c r="H1357" s="2"/>
      <c r="I1357" s="2"/>
      <c r="J1357" s="2"/>
      <c r="K1357" s="107"/>
    </row>
    <row r="1358" spans="1:11" x14ac:dyDescent="0.35">
      <c r="A1358" s="111">
        <v>3</v>
      </c>
      <c r="B1358" s="109" t="s">
        <v>2123</v>
      </c>
      <c r="C1358" s="108" t="s">
        <v>2122</v>
      </c>
      <c r="D1358" s="2"/>
      <c r="E1358" s="2"/>
      <c r="F1358" s="2"/>
      <c r="G1358" s="2"/>
      <c r="H1358" s="2"/>
      <c r="I1358" s="2"/>
      <c r="J1358" s="2"/>
      <c r="K1358" s="107"/>
    </row>
    <row r="1359" spans="1:11" x14ac:dyDescent="0.35">
      <c r="A1359" s="111">
        <v>4</v>
      </c>
      <c r="B1359" s="109" t="s">
        <v>2121</v>
      </c>
      <c r="C1359" s="108" t="s">
        <v>2120</v>
      </c>
      <c r="D1359" s="2"/>
      <c r="E1359" s="2"/>
      <c r="F1359" s="2"/>
      <c r="G1359" s="2"/>
      <c r="H1359" s="2"/>
      <c r="I1359" s="2"/>
      <c r="J1359" s="2"/>
      <c r="K1359" s="107"/>
    </row>
    <row r="1360" spans="1:11" x14ac:dyDescent="0.35">
      <c r="A1360" s="111">
        <v>5</v>
      </c>
      <c r="B1360" s="109" t="s">
        <v>2119</v>
      </c>
      <c r="C1360" s="108" t="s">
        <v>2118</v>
      </c>
      <c r="D1360" s="2"/>
      <c r="E1360" s="2"/>
      <c r="F1360" s="2"/>
      <c r="G1360" s="2"/>
      <c r="H1360" s="2"/>
      <c r="I1360" s="2"/>
      <c r="J1360" s="2"/>
      <c r="K1360" s="107"/>
    </row>
    <row r="1361" spans="1:11" x14ac:dyDescent="0.35">
      <c r="A1361" s="111">
        <v>6</v>
      </c>
      <c r="B1361" s="109" t="s">
        <v>2117</v>
      </c>
      <c r="C1361" s="155" t="s">
        <v>2116</v>
      </c>
      <c r="D1361" s="2"/>
      <c r="E1361" s="2"/>
      <c r="F1361" s="2"/>
      <c r="G1361" s="2"/>
      <c r="H1361" s="2"/>
      <c r="I1361" s="2"/>
      <c r="J1361" s="2"/>
      <c r="K1361" s="107"/>
    </row>
    <row r="1362" spans="1:11" x14ac:dyDescent="0.35">
      <c r="A1362" s="111">
        <v>7</v>
      </c>
      <c r="B1362" s="109" t="s">
        <v>2115</v>
      </c>
      <c r="C1362" s="155" t="s">
        <v>2114</v>
      </c>
      <c r="D1362" s="2"/>
      <c r="E1362" s="2"/>
      <c r="F1362" s="2"/>
      <c r="G1362" s="2"/>
      <c r="H1362" s="2"/>
      <c r="I1362" s="2"/>
      <c r="J1362" s="2"/>
      <c r="K1362" s="107"/>
    </row>
    <row r="1363" spans="1:11" x14ac:dyDescent="0.35">
      <c r="A1363" s="111">
        <v>8</v>
      </c>
      <c r="B1363" s="109" t="s">
        <v>2113</v>
      </c>
      <c r="C1363" s="155" t="s">
        <v>2112</v>
      </c>
      <c r="D1363" s="2"/>
      <c r="E1363" s="2"/>
      <c r="F1363" s="2"/>
      <c r="G1363" s="2"/>
      <c r="H1363" s="2"/>
      <c r="I1363" s="2"/>
      <c r="J1363" s="2"/>
      <c r="K1363" s="107"/>
    </row>
    <row r="1364" spans="1:11" x14ac:dyDescent="0.35">
      <c r="A1364" s="111">
        <v>9</v>
      </c>
      <c r="B1364" s="109" t="s">
        <v>2111</v>
      </c>
      <c r="C1364" s="155" t="s">
        <v>2110</v>
      </c>
      <c r="D1364" s="2"/>
      <c r="E1364" s="2"/>
      <c r="F1364" s="2"/>
      <c r="G1364" s="2"/>
      <c r="H1364" s="2"/>
      <c r="I1364" s="2"/>
      <c r="J1364" s="2"/>
      <c r="K1364" s="107"/>
    </row>
    <row r="1365" spans="1:11" x14ac:dyDescent="0.35">
      <c r="A1365" s="111">
        <v>10</v>
      </c>
      <c r="B1365" s="109" t="s">
        <v>2109</v>
      </c>
      <c r="C1365" s="155" t="s">
        <v>2108</v>
      </c>
      <c r="D1365" s="2"/>
      <c r="E1365" s="2"/>
      <c r="F1365" s="2"/>
      <c r="G1365" s="2"/>
      <c r="H1365" s="2"/>
      <c r="I1365" s="2"/>
      <c r="J1365" s="2"/>
      <c r="K1365" s="107"/>
    </row>
    <row r="1366" spans="1:11" x14ac:dyDescent="0.35">
      <c r="A1366" s="111">
        <v>11</v>
      </c>
      <c r="B1366" s="109" t="s">
        <v>2107</v>
      </c>
      <c r="C1366" s="108" t="s">
        <v>2106</v>
      </c>
      <c r="D1366" s="2"/>
      <c r="E1366" s="2"/>
      <c r="F1366" s="2"/>
      <c r="G1366" s="2"/>
      <c r="H1366" s="2"/>
      <c r="I1366" s="2"/>
      <c r="J1366" s="2"/>
      <c r="K1366" s="107"/>
    </row>
    <row r="1367" spans="1:11" x14ac:dyDescent="0.35">
      <c r="A1367" s="111">
        <v>12</v>
      </c>
      <c r="B1367" s="109" t="s">
        <v>2105</v>
      </c>
      <c r="C1367" s="108" t="s">
        <v>2104</v>
      </c>
      <c r="D1367" s="2"/>
      <c r="E1367" s="2"/>
      <c r="F1367" s="2"/>
      <c r="G1367" s="2"/>
      <c r="H1367" s="2"/>
      <c r="I1367" s="2"/>
      <c r="J1367" s="2"/>
      <c r="K1367" s="107"/>
    </row>
    <row r="1368" spans="1:11" x14ac:dyDescent="0.35">
      <c r="A1368" s="111">
        <v>13</v>
      </c>
      <c r="B1368" s="109" t="s">
        <v>2103</v>
      </c>
      <c r="C1368" s="155" t="s">
        <v>2102</v>
      </c>
      <c r="D1368" s="2"/>
      <c r="E1368" s="2"/>
      <c r="F1368" s="2"/>
      <c r="G1368" s="2"/>
      <c r="H1368" s="2"/>
      <c r="I1368" s="2"/>
      <c r="J1368" s="2"/>
      <c r="K1368" s="107"/>
    </row>
    <row r="1369" spans="1:11" x14ac:dyDescent="0.35">
      <c r="A1369" s="111">
        <v>14</v>
      </c>
      <c r="B1369" s="109" t="s">
        <v>2101</v>
      </c>
      <c r="C1369" s="108" t="s">
        <v>2100</v>
      </c>
      <c r="D1369" s="2"/>
      <c r="E1369" s="2"/>
      <c r="F1369" s="2"/>
      <c r="G1369" s="2"/>
      <c r="H1369" s="2"/>
      <c r="I1369" s="2"/>
      <c r="J1369" s="2"/>
      <c r="K1369" s="107"/>
    </row>
    <row r="1370" spans="1:11" x14ac:dyDescent="0.35">
      <c r="A1370" s="111">
        <v>15</v>
      </c>
      <c r="B1370" s="109" t="s">
        <v>2099</v>
      </c>
      <c r="C1370" s="108" t="s">
        <v>2098</v>
      </c>
      <c r="D1370" s="2"/>
      <c r="E1370" s="2"/>
      <c r="F1370" s="2"/>
      <c r="G1370" s="2"/>
      <c r="H1370" s="2"/>
      <c r="I1370" s="2"/>
      <c r="J1370" s="2"/>
      <c r="K1370" s="107"/>
    </row>
    <row r="1371" spans="1:11" x14ac:dyDescent="0.35">
      <c r="A1371" s="111">
        <v>16</v>
      </c>
      <c r="B1371" s="109" t="s">
        <v>2097</v>
      </c>
      <c r="C1371" s="108" t="s">
        <v>2096</v>
      </c>
      <c r="D1371" s="2"/>
      <c r="E1371" s="2"/>
      <c r="F1371" s="2"/>
      <c r="G1371" s="2"/>
      <c r="H1371" s="2"/>
      <c r="I1371" s="2"/>
      <c r="J1371" s="2"/>
      <c r="K1371" s="107"/>
    </row>
    <row r="1372" spans="1:11" x14ac:dyDescent="0.35">
      <c r="A1372" s="111">
        <v>17</v>
      </c>
      <c r="B1372" s="109" t="s">
        <v>2095</v>
      </c>
      <c r="C1372" s="108" t="s">
        <v>2094</v>
      </c>
      <c r="D1372" s="2"/>
      <c r="E1372" s="2"/>
      <c r="F1372" s="2"/>
      <c r="G1372" s="2"/>
      <c r="H1372" s="2"/>
      <c r="I1372" s="2"/>
      <c r="J1372" s="2"/>
      <c r="K1372" s="107"/>
    </row>
    <row r="1373" spans="1:11" x14ac:dyDescent="0.35">
      <c r="A1373" s="111">
        <v>18</v>
      </c>
      <c r="B1373" s="109" t="s">
        <v>2093</v>
      </c>
      <c r="C1373" s="108" t="s">
        <v>2092</v>
      </c>
      <c r="D1373" s="2"/>
      <c r="E1373" s="2"/>
      <c r="F1373" s="2"/>
      <c r="G1373" s="2"/>
      <c r="H1373" s="2"/>
      <c r="I1373" s="2"/>
      <c r="J1373" s="2"/>
      <c r="K1373" s="107"/>
    </row>
    <row r="1374" spans="1:11" x14ac:dyDescent="0.35">
      <c r="A1374" s="111">
        <v>19</v>
      </c>
      <c r="B1374" s="109" t="s">
        <v>2091</v>
      </c>
      <c r="C1374" s="108" t="s">
        <v>2090</v>
      </c>
      <c r="D1374" s="2"/>
      <c r="E1374" s="2"/>
      <c r="F1374" s="2"/>
      <c r="G1374" s="2"/>
      <c r="H1374" s="2"/>
      <c r="I1374" s="2"/>
      <c r="J1374" s="2"/>
      <c r="K1374" s="107"/>
    </row>
    <row r="1375" spans="1:11" x14ac:dyDescent="0.35">
      <c r="A1375" s="111">
        <v>20</v>
      </c>
      <c r="B1375" s="109" t="s">
        <v>2089</v>
      </c>
      <c r="C1375" s="155" t="s">
        <v>2088</v>
      </c>
      <c r="D1375" s="2"/>
      <c r="E1375" s="2"/>
      <c r="F1375" s="2"/>
      <c r="G1375" s="2"/>
      <c r="H1375" s="2"/>
      <c r="I1375" s="2"/>
      <c r="J1375" s="2"/>
      <c r="K1375" s="107"/>
    </row>
    <row r="1376" spans="1:11" x14ac:dyDescent="0.35">
      <c r="A1376" s="111">
        <v>21</v>
      </c>
      <c r="B1376" s="109" t="s">
        <v>2087</v>
      </c>
      <c r="C1376" s="108" t="s">
        <v>2086</v>
      </c>
      <c r="D1376" s="2"/>
      <c r="E1376" s="2"/>
      <c r="F1376" s="2"/>
      <c r="G1376" s="2"/>
      <c r="H1376" s="2"/>
      <c r="I1376" s="2"/>
      <c r="J1376" s="2"/>
      <c r="K1376" s="107"/>
    </row>
    <row r="1377" spans="1:11" ht="15" thickBot="1" x14ac:dyDescent="0.4">
      <c r="A1377" s="126">
        <v>22</v>
      </c>
      <c r="B1377" s="105" t="s">
        <v>2085</v>
      </c>
      <c r="C1377" s="154" t="s">
        <v>2084</v>
      </c>
      <c r="D1377" s="103"/>
      <c r="E1377" s="103"/>
      <c r="F1377" s="103"/>
      <c r="G1377" s="103"/>
      <c r="H1377" s="103"/>
      <c r="I1377" s="103"/>
      <c r="J1377" s="103"/>
      <c r="K1377" s="102"/>
    </row>
    <row r="1379" spans="1:11" x14ac:dyDescent="0.35">
      <c r="D1379" s="360" t="s">
        <v>299</v>
      </c>
      <c r="E1379" s="360"/>
      <c r="F1379" s="360"/>
      <c r="G1379" s="360"/>
      <c r="H1379" s="360"/>
      <c r="I1379" s="360"/>
      <c r="J1379" s="360"/>
      <c r="K1379" s="360"/>
    </row>
    <row r="1380" spans="1:11" x14ac:dyDescent="0.35">
      <c r="D1380" s="360" t="s">
        <v>298</v>
      </c>
      <c r="E1380" s="360"/>
      <c r="F1380" s="360"/>
      <c r="G1380" s="360"/>
      <c r="H1380" s="360"/>
      <c r="I1380" s="360"/>
      <c r="J1380" s="360"/>
      <c r="K1380" s="360"/>
    </row>
    <row r="1384" spans="1:11" x14ac:dyDescent="0.35">
      <c r="C1384" s="367" t="s">
        <v>297</v>
      </c>
      <c r="D1384" s="367"/>
      <c r="E1384" s="367"/>
      <c r="F1384" s="367"/>
      <c r="G1384" s="367"/>
      <c r="H1384" s="367"/>
      <c r="I1384" s="367"/>
      <c r="J1384" s="367"/>
      <c r="K1384" s="367"/>
    </row>
    <row r="1404" spans="1:11" x14ac:dyDescent="0.35">
      <c r="A1404" s="352" t="s">
        <v>379</v>
      </c>
      <c r="B1404" s="352"/>
      <c r="C1404" s="352"/>
      <c r="D1404" s="352"/>
      <c r="E1404" s="352"/>
      <c r="F1404" s="352"/>
      <c r="G1404" s="352"/>
      <c r="H1404" s="352"/>
      <c r="I1404" s="352"/>
      <c r="J1404" s="352"/>
      <c r="K1404" s="352"/>
    </row>
    <row r="1405" spans="1:11" x14ac:dyDescent="0.35">
      <c r="A1405" s="352" t="s">
        <v>378</v>
      </c>
      <c r="B1405" s="352"/>
      <c r="C1405" s="352"/>
      <c r="D1405" s="352"/>
      <c r="E1405" s="352"/>
      <c r="F1405" s="352"/>
      <c r="G1405" s="352"/>
      <c r="H1405" s="352"/>
      <c r="I1405" s="352"/>
      <c r="J1405" s="352"/>
      <c r="K1405" s="352"/>
    </row>
    <row r="1406" spans="1:11" x14ac:dyDescent="0.35">
      <c r="A1406" s="352" t="s">
        <v>377</v>
      </c>
      <c r="B1406" s="352"/>
      <c r="C1406" s="352"/>
      <c r="D1406" s="352"/>
      <c r="E1406" s="352"/>
      <c r="F1406" s="352"/>
      <c r="G1406" s="352"/>
      <c r="H1406" s="352"/>
      <c r="I1406" s="352"/>
      <c r="J1406" s="352"/>
      <c r="K1406" s="352"/>
    </row>
    <row r="1407" spans="1:11" x14ac:dyDescent="0.35">
      <c r="A1407" s="119"/>
      <c r="B1407" s="119"/>
      <c r="C1407" s="119"/>
      <c r="D1407" s="119"/>
      <c r="E1407" s="119"/>
      <c r="F1407" s="119"/>
      <c r="G1407" s="119"/>
      <c r="H1407" s="119"/>
      <c r="I1407" s="119"/>
      <c r="J1407" s="119"/>
      <c r="K1407" s="119"/>
    </row>
    <row r="1408" spans="1:11" x14ac:dyDescent="0.35">
      <c r="A1408" s="352" t="s">
        <v>2083</v>
      </c>
      <c r="B1408" s="352"/>
      <c r="C1408" s="352"/>
      <c r="D1408" s="352"/>
      <c r="E1408" s="352"/>
      <c r="F1408" s="352"/>
      <c r="G1408" s="352"/>
      <c r="H1408" s="352"/>
      <c r="I1408" s="352"/>
      <c r="J1408" s="352"/>
      <c r="K1408" s="352"/>
    </row>
    <row r="1410" spans="1:11" x14ac:dyDescent="0.35">
      <c r="A1410" t="s">
        <v>375</v>
      </c>
    </row>
    <row r="1412" spans="1:11" x14ac:dyDescent="0.35">
      <c r="A1412" t="s">
        <v>374</v>
      </c>
    </row>
    <row r="1413" spans="1:11" x14ac:dyDescent="0.35">
      <c r="A1413" t="s">
        <v>373</v>
      </c>
    </row>
    <row r="1414" spans="1:11" ht="15" thickBot="1" x14ac:dyDescent="0.4"/>
    <row r="1415" spans="1:11" x14ac:dyDescent="0.35">
      <c r="A1415" s="353" t="s">
        <v>372</v>
      </c>
      <c r="B1415" s="357"/>
      <c r="C1415" s="361" t="s">
        <v>371</v>
      </c>
      <c r="D1415" s="357" t="s">
        <v>370</v>
      </c>
      <c r="E1415" s="357"/>
      <c r="F1415" s="357"/>
      <c r="G1415" s="357"/>
      <c r="H1415" s="357"/>
      <c r="I1415" s="357"/>
      <c r="J1415" s="361" t="s">
        <v>369</v>
      </c>
      <c r="K1415" s="363" t="s">
        <v>368</v>
      </c>
    </row>
    <row r="1416" spans="1:11" ht="15" thickBot="1" x14ac:dyDescent="0.4">
      <c r="A1416" s="118" t="s">
        <v>367</v>
      </c>
      <c r="B1416" s="117" t="s">
        <v>366</v>
      </c>
      <c r="C1416" s="362"/>
      <c r="D1416" s="117">
        <v>1</v>
      </c>
      <c r="E1416" s="117">
        <v>2</v>
      </c>
      <c r="F1416" s="117">
        <v>3</v>
      </c>
      <c r="G1416" s="117">
        <v>4</v>
      </c>
      <c r="H1416" s="117">
        <v>5</v>
      </c>
      <c r="I1416" s="117">
        <v>6</v>
      </c>
      <c r="J1416" s="362"/>
      <c r="K1416" s="364"/>
    </row>
    <row r="1417" spans="1:11" x14ac:dyDescent="0.35">
      <c r="A1417" s="116">
        <v>1</v>
      </c>
      <c r="B1417" s="115" t="s">
        <v>2082</v>
      </c>
      <c r="C1417" s="153" t="s">
        <v>2081</v>
      </c>
      <c r="D1417" s="113"/>
      <c r="E1417" s="113"/>
      <c r="F1417" s="113"/>
      <c r="G1417" s="113"/>
      <c r="H1417" s="113"/>
      <c r="I1417" s="113"/>
      <c r="J1417" s="113"/>
      <c r="K1417" s="112"/>
    </row>
    <row r="1418" spans="1:11" x14ac:dyDescent="0.35">
      <c r="A1418" s="111">
        <v>2</v>
      </c>
      <c r="B1418" s="109" t="s">
        <v>2080</v>
      </c>
      <c r="C1418" s="108" t="s">
        <v>2079</v>
      </c>
      <c r="D1418" s="2"/>
      <c r="E1418" s="2"/>
      <c r="F1418" s="2"/>
      <c r="G1418" s="2"/>
      <c r="H1418" s="2"/>
      <c r="I1418" s="2"/>
      <c r="J1418" s="2"/>
      <c r="K1418" s="107"/>
    </row>
    <row r="1419" spans="1:11" x14ac:dyDescent="0.35">
      <c r="A1419" s="111">
        <v>3</v>
      </c>
      <c r="B1419" s="109" t="s">
        <v>2078</v>
      </c>
      <c r="C1419" s="108" t="s">
        <v>2077</v>
      </c>
      <c r="D1419" s="2"/>
      <c r="E1419" s="2"/>
      <c r="F1419" s="2"/>
      <c r="G1419" s="2"/>
      <c r="H1419" s="2"/>
      <c r="I1419" s="2"/>
      <c r="J1419" s="2"/>
      <c r="K1419" s="107"/>
    </row>
    <row r="1420" spans="1:11" x14ac:dyDescent="0.35">
      <c r="A1420" s="111">
        <v>4</v>
      </c>
      <c r="B1420" s="109" t="s">
        <v>2076</v>
      </c>
      <c r="C1420" s="108" t="s">
        <v>2075</v>
      </c>
      <c r="D1420" s="2"/>
      <c r="E1420" s="2"/>
      <c r="F1420" s="2"/>
      <c r="G1420" s="2"/>
      <c r="H1420" s="2"/>
      <c r="I1420" s="2"/>
      <c r="J1420" s="2"/>
      <c r="K1420" s="107"/>
    </row>
    <row r="1421" spans="1:11" x14ac:dyDescent="0.35">
      <c r="A1421" s="111">
        <v>5</v>
      </c>
      <c r="B1421" s="109" t="s">
        <v>2074</v>
      </c>
      <c r="C1421" s="108" t="s">
        <v>2073</v>
      </c>
      <c r="D1421" s="2"/>
      <c r="E1421" s="2"/>
      <c r="F1421" s="2"/>
      <c r="G1421" s="2"/>
      <c r="H1421" s="2"/>
      <c r="I1421" s="2"/>
      <c r="J1421" s="2"/>
      <c r="K1421" s="107"/>
    </row>
    <row r="1422" spans="1:11" x14ac:dyDescent="0.35">
      <c r="A1422" s="111">
        <v>6</v>
      </c>
      <c r="B1422" s="109" t="s">
        <v>2072</v>
      </c>
      <c r="C1422" s="108" t="s">
        <v>2071</v>
      </c>
      <c r="D1422" s="2"/>
      <c r="E1422" s="2"/>
      <c r="F1422" s="2"/>
      <c r="G1422" s="2"/>
      <c r="H1422" s="2"/>
      <c r="I1422" s="2"/>
      <c r="J1422" s="2"/>
      <c r="K1422" s="107"/>
    </row>
    <row r="1423" spans="1:11" x14ac:dyDescent="0.35">
      <c r="A1423" s="111">
        <v>7</v>
      </c>
      <c r="B1423" s="109" t="s">
        <v>2070</v>
      </c>
      <c r="C1423" s="152" t="s">
        <v>2069</v>
      </c>
      <c r="D1423" s="2"/>
      <c r="E1423" s="2"/>
      <c r="F1423" s="2"/>
      <c r="G1423" s="2"/>
      <c r="H1423" s="2"/>
      <c r="I1423" s="2"/>
      <c r="J1423" s="2"/>
      <c r="K1423" s="107"/>
    </row>
    <row r="1424" spans="1:11" x14ac:dyDescent="0.35">
      <c r="A1424" s="111">
        <v>8</v>
      </c>
      <c r="B1424" s="109" t="s">
        <v>2068</v>
      </c>
      <c r="C1424" s="152" t="s">
        <v>2067</v>
      </c>
      <c r="D1424" s="2"/>
      <c r="E1424" s="2"/>
      <c r="F1424" s="2"/>
      <c r="G1424" s="2"/>
      <c r="H1424" s="2"/>
      <c r="I1424" s="2"/>
      <c r="J1424" s="2"/>
      <c r="K1424" s="107"/>
    </row>
    <row r="1425" spans="1:11" x14ac:dyDescent="0.35">
      <c r="A1425" s="111">
        <v>9</v>
      </c>
      <c r="B1425" s="109" t="s">
        <v>2066</v>
      </c>
      <c r="C1425" s="108" t="s">
        <v>2065</v>
      </c>
      <c r="D1425" s="2"/>
      <c r="E1425" s="2"/>
      <c r="F1425" s="2"/>
      <c r="G1425" s="2"/>
      <c r="H1425" s="2"/>
      <c r="I1425" s="2"/>
      <c r="J1425" s="2"/>
      <c r="K1425" s="107"/>
    </row>
    <row r="1426" spans="1:11" x14ac:dyDescent="0.35">
      <c r="A1426" s="111">
        <v>10</v>
      </c>
      <c r="B1426" s="109" t="s">
        <v>2064</v>
      </c>
      <c r="C1426" s="108" t="s">
        <v>2063</v>
      </c>
      <c r="D1426" s="2"/>
      <c r="E1426" s="2"/>
      <c r="F1426" s="2"/>
      <c r="G1426" s="2"/>
      <c r="H1426" s="2"/>
      <c r="I1426" s="2"/>
      <c r="J1426" s="2"/>
      <c r="K1426" s="107"/>
    </row>
    <row r="1427" spans="1:11" x14ac:dyDescent="0.35">
      <c r="A1427" s="111">
        <v>11</v>
      </c>
      <c r="B1427" s="109" t="s">
        <v>2062</v>
      </c>
      <c r="C1427" s="108" t="s">
        <v>2061</v>
      </c>
      <c r="D1427" s="2"/>
      <c r="E1427" s="2"/>
      <c r="F1427" s="2"/>
      <c r="G1427" s="2"/>
      <c r="H1427" s="2"/>
      <c r="I1427" s="2"/>
      <c r="J1427" s="2"/>
      <c r="K1427" s="107"/>
    </row>
    <row r="1428" spans="1:11" x14ac:dyDescent="0.35">
      <c r="A1428" s="111">
        <v>12</v>
      </c>
      <c r="B1428" s="109" t="s">
        <v>2060</v>
      </c>
      <c r="C1428" s="108" t="s">
        <v>2059</v>
      </c>
      <c r="D1428" s="2"/>
      <c r="E1428" s="2"/>
      <c r="F1428" s="2"/>
      <c r="G1428" s="2"/>
      <c r="H1428" s="2"/>
      <c r="I1428" s="2"/>
      <c r="J1428" s="2"/>
      <c r="K1428" s="107"/>
    </row>
    <row r="1429" spans="1:11" x14ac:dyDescent="0.35">
      <c r="A1429" s="111">
        <v>13</v>
      </c>
      <c r="B1429" s="109" t="s">
        <v>2058</v>
      </c>
      <c r="C1429" s="108" t="s">
        <v>2057</v>
      </c>
      <c r="D1429" s="2"/>
      <c r="E1429" s="2"/>
      <c r="F1429" s="2"/>
      <c r="G1429" s="2"/>
      <c r="H1429" s="2"/>
      <c r="I1429" s="2"/>
      <c r="J1429" s="2"/>
      <c r="K1429" s="107"/>
    </row>
    <row r="1430" spans="1:11" x14ac:dyDescent="0.35">
      <c r="A1430" s="111">
        <v>14</v>
      </c>
      <c r="B1430" s="109" t="s">
        <v>2056</v>
      </c>
      <c r="C1430" s="108" t="s">
        <v>2055</v>
      </c>
      <c r="D1430" s="2"/>
      <c r="E1430" s="2"/>
      <c r="F1430" s="2"/>
      <c r="G1430" s="2"/>
      <c r="H1430" s="2"/>
      <c r="I1430" s="2"/>
      <c r="J1430" s="2"/>
      <c r="K1430" s="107"/>
    </row>
    <row r="1431" spans="1:11" x14ac:dyDescent="0.35">
      <c r="A1431" s="111">
        <v>15</v>
      </c>
      <c r="B1431" s="109" t="s">
        <v>2054</v>
      </c>
      <c r="C1431" s="108" t="s">
        <v>2053</v>
      </c>
      <c r="D1431" s="2"/>
      <c r="E1431" s="2"/>
      <c r="F1431" s="2"/>
      <c r="G1431" s="2"/>
      <c r="H1431" s="2"/>
      <c r="I1431" s="2"/>
      <c r="J1431" s="2"/>
      <c r="K1431" s="107"/>
    </row>
    <row r="1432" spans="1:11" x14ac:dyDescent="0.35">
      <c r="A1432" s="111">
        <v>16</v>
      </c>
      <c r="B1432" s="109" t="s">
        <v>2052</v>
      </c>
      <c r="C1432" s="108" t="s">
        <v>2051</v>
      </c>
      <c r="D1432" s="2"/>
      <c r="E1432" s="2"/>
      <c r="F1432" s="2"/>
      <c r="G1432" s="2"/>
      <c r="H1432" s="2"/>
      <c r="I1432" s="2"/>
      <c r="J1432" s="2"/>
      <c r="K1432" s="107"/>
    </row>
    <row r="1433" spans="1:11" x14ac:dyDescent="0.35">
      <c r="A1433" s="111">
        <v>17</v>
      </c>
      <c r="B1433" s="109" t="s">
        <v>2050</v>
      </c>
      <c r="C1433" s="108" t="s">
        <v>2049</v>
      </c>
      <c r="D1433" s="2"/>
      <c r="E1433" s="2"/>
      <c r="F1433" s="2"/>
      <c r="G1433" s="2"/>
      <c r="H1433" s="2"/>
      <c r="I1433" s="2"/>
      <c r="J1433" s="2"/>
      <c r="K1433" s="107"/>
    </row>
    <row r="1434" spans="1:11" x14ac:dyDescent="0.35">
      <c r="A1434" s="111">
        <v>18</v>
      </c>
      <c r="B1434" s="109" t="s">
        <v>2048</v>
      </c>
      <c r="C1434" s="108" t="s">
        <v>2047</v>
      </c>
      <c r="D1434" s="2"/>
      <c r="E1434" s="2"/>
      <c r="F1434" s="2"/>
      <c r="G1434" s="2"/>
      <c r="H1434" s="2"/>
      <c r="I1434" s="2"/>
      <c r="J1434" s="2"/>
      <c r="K1434" s="107"/>
    </row>
    <row r="1435" spans="1:11" x14ac:dyDescent="0.35">
      <c r="A1435" s="111">
        <v>19</v>
      </c>
      <c r="B1435" s="109" t="s">
        <v>2046</v>
      </c>
      <c r="C1435" s="108" t="s">
        <v>2045</v>
      </c>
      <c r="D1435" s="2"/>
      <c r="E1435" s="2"/>
      <c r="F1435" s="2"/>
      <c r="G1435" s="2"/>
      <c r="H1435" s="2"/>
      <c r="I1435" s="2"/>
      <c r="J1435" s="2"/>
      <c r="K1435" s="107"/>
    </row>
    <row r="1436" spans="1:11" x14ac:dyDescent="0.35">
      <c r="A1436" s="111">
        <v>20</v>
      </c>
      <c r="B1436" s="109" t="s">
        <v>2044</v>
      </c>
      <c r="C1436" s="108" t="s">
        <v>2043</v>
      </c>
      <c r="D1436" s="2"/>
      <c r="E1436" s="2"/>
      <c r="F1436" s="2"/>
      <c r="G1436" s="2"/>
      <c r="H1436" s="2"/>
      <c r="I1436" s="2"/>
      <c r="J1436" s="2"/>
      <c r="K1436" s="107"/>
    </row>
    <row r="1437" spans="1:11" x14ac:dyDescent="0.35">
      <c r="A1437" s="111">
        <v>21</v>
      </c>
      <c r="B1437" s="109" t="s">
        <v>2042</v>
      </c>
      <c r="C1437" s="108" t="s">
        <v>2041</v>
      </c>
      <c r="D1437" s="2"/>
      <c r="E1437" s="2"/>
      <c r="F1437" s="2"/>
      <c r="G1437" s="2"/>
      <c r="H1437" s="2"/>
      <c r="I1437" s="2"/>
      <c r="J1437" s="2"/>
      <c r="K1437" s="107"/>
    </row>
    <row r="1438" spans="1:11" x14ac:dyDescent="0.35">
      <c r="A1438" s="111">
        <v>22</v>
      </c>
      <c r="B1438" s="109" t="s">
        <v>2040</v>
      </c>
      <c r="C1438" s="108" t="s">
        <v>2039</v>
      </c>
      <c r="D1438" s="2"/>
      <c r="E1438" s="2"/>
      <c r="F1438" s="2"/>
      <c r="G1438" s="2"/>
      <c r="H1438" s="2"/>
      <c r="I1438" s="2"/>
      <c r="J1438" s="2"/>
      <c r="K1438" s="107"/>
    </row>
    <row r="1439" spans="1:11" x14ac:dyDescent="0.35">
      <c r="A1439" s="111">
        <v>23</v>
      </c>
      <c r="B1439" s="109" t="s">
        <v>2038</v>
      </c>
      <c r="C1439" s="108" t="s">
        <v>2037</v>
      </c>
      <c r="D1439" s="2"/>
      <c r="E1439" s="2"/>
      <c r="F1439" s="2"/>
      <c r="G1439" s="2"/>
      <c r="H1439" s="2"/>
      <c r="I1439" s="2"/>
      <c r="J1439" s="2"/>
      <c r="K1439" s="107"/>
    </row>
    <row r="1440" spans="1:11" x14ac:dyDescent="0.35">
      <c r="A1440" s="111">
        <v>24</v>
      </c>
      <c r="B1440" s="109" t="s">
        <v>2036</v>
      </c>
      <c r="C1440" s="108" t="s">
        <v>2035</v>
      </c>
      <c r="D1440" s="2"/>
      <c r="E1440" s="2"/>
      <c r="F1440" s="2"/>
      <c r="G1440" s="2"/>
      <c r="H1440" s="2"/>
      <c r="I1440" s="2"/>
      <c r="J1440" s="2"/>
      <c r="K1440" s="107"/>
    </row>
    <row r="1441" spans="1:11" x14ac:dyDescent="0.35">
      <c r="A1441" s="111">
        <v>25</v>
      </c>
      <c r="B1441" s="109" t="s">
        <v>2034</v>
      </c>
      <c r="C1441" s="108" t="s">
        <v>2033</v>
      </c>
      <c r="D1441" s="2"/>
      <c r="E1441" s="2"/>
      <c r="F1441" s="2"/>
      <c r="G1441" s="2"/>
      <c r="H1441" s="2"/>
      <c r="I1441" s="2"/>
      <c r="J1441" s="2"/>
      <c r="K1441" s="107"/>
    </row>
    <row r="1442" spans="1:11" x14ac:dyDescent="0.35">
      <c r="A1442" s="111">
        <v>26</v>
      </c>
      <c r="B1442" s="109" t="s">
        <v>2032</v>
      </c>
      <c r="C1442" s="108" t="s">
        <v>2031</v>
      </c>
      <c r="D1442" s="2"/>
      <c r="E1442" s="2"/>
      <c r="F1442" s="2"/>
      <c r="G1442" s="2"/>
      <c r="H1442" s="2"/>
      <c r="I1442" s="2"/>
      <c r="J1442" s="2"/>
      <c r="K1442" s="107"/>
    </row>
    <row r="1443" spans="1:11" ht="15" thickBot="1" x14ac:dyDescent="0.4">
      <c r="A1443" s="126">
        <v>27</v>
      </c>
      <c r="B1443" s="105" t="s">
        <v>2030</v>
      </c>
      <c r="C1443" s="104" t="s">
        <v>2029</v>
      </c>
      <c r="D1443" s="103"/>
      <c r="E1443" s="103"/>
      <c r="F1443" s="103"/>
      <c r="G1443" s="103"/>
      <c r="H1443" s="103"/>
      <c r="I1443" s="103"/>
      <c r="J1443" s="103"/>
      <c r="K1443" s="102"/>
    </row>
    <row r="1445" spans="1:11" x14ac:dyDescent="0.35">
      <c r="D1445" s="360" t="s">
        <v>299</v>
      </c>
      <c r="E1445" s="360"/>
      <c r="F1445" s="360"/>
      <c r="G1445" s="360"/>
      <c r="H1445" s="360"/>
      <c r="I1445" s="360"/>
      <c r="J1445" s="360"/>
      <c r="K1445" s="360"/>
    </row>
    <row r="1446" spans="1:11" x14ac:dyDescent="0.35">
      <c r="D1446" s="360" t="s">
        <v>298</v>
      </c>
      <c r="E1446" s="360"/>
      <c r="F1446" s="360"/>
      <c r="G1446" s="360"/>
      <c r="H1446" s="360"/>
      <c r="I1446" s="360"/>
      <c r="J1446" s="360"/>
      <c r="K1446" s="360"/>
    </row>
    <row r="1450" spans="1:11" x14ac:dyDescent="0.35">
      <c r="C1450" s="367" t="s">
        <v>297</v>
      </c>
      <c r="D1450" s="367"/>
      <c r="E1450" s="367"/>
      <c r="F1450" s="367"/>
      <c r="G1450" s="367"/>
      <c r="H1450" s="367"/>
      <c r="I1450" s="367"/>
      <c r="J1450" s="367"/>
      <c r="K1450" s="367"/>
    </row>
    <row r="1465" spans="1:11" x14ac:dyDescent="0.35">
      <c r="A1465" s="352" t="s">
        <v>379</v>
      </c>
      <c r="B1465" s="352"/>
      <c r="C1465" s="352"/>
      <c r="D1465" s="352"/>
      <c r="E1465" s="352"/>
      <c r="F1465" s="352"/>
      <c r="G1465" s="352"/>
      <c r="H1465" s="352"/>
      <c r="I1465" s="352"/>
      <c r="J1465" s="352"/>
      <c r="K1465" s="352"/>
    </row>
    <row r="1466" spans="1:11" x14ac:dyDescent="0.35">
      <c r="A1466" s="352" t="s">
        <v>378</v>
      </c>
      <c r="B1466" s="352"/>
      <c r="C1466" s="352"/>
      <c r="D1466" s="352"/>
      <c r="E1466" s="352"/>
      <c r="F1466" s="352"/>
      <c r="G1466" s="352"/>
      <c r="H1466" s="352"/>
      <c r="I1466" s="352"/>
      <c r="J1466" s="352"/>
      <c r="K1466" s="352"/>
    </row>
    <row r="1467" spans="1:11" x14ac:dyDescent="0.35">
      <c r="A1467" s="352" t="s">
        <v>377</v>
      </c>
      <c r="B1467" s="352"/>
      <c r="C1467" s="352"/>
      <c r="D1467" s="352"/>
      <c r="E1467" s="352"/>
      <c r="F1467" s="352"/>
      <c r="G1467" s="352"/>
      <c r="H1467" s="352"/>
      <c r="I1467" s="352"/>
      <c r="J1467" s="352"/>
      <c r="K1467" s="352"/>
    </row>
    <row r="1468" spans="1:11" x14ac:dyDescent="0.35">
      <c r="A1468" s="119"/>
      <c r="B1468" s="119"/>
      <c r="C1468" s="119"/>
      <c r="D1468" s="119"/>
      <c r="E1468" s="119"/>
      <c r="F1468" s="119"/>
      <c r="G1468" s="119"/>
      <c r="H1468" s="119"/>
      <c r="I1468" s="119"/>
      <c r="J1468" s="119"/>
      <c r="K1468" s="119"/>
    </row>
    <row r="1469" spans="1:11" x14ac:dyDescent="0.35">
      <c r="A1469" s="352" t="s">
        <v>2028</v>
      </c>
      <c r="B1469" s="352"/>
      <c r="C1469" s="352"/>
      <c r="D1469" s="352"/>
      <c r="E1469" s="352"/>
      <c r="F1469" s="352"/>
      <c r="G1469" s="352"/>
      <c r="H1469" s="352"/>
      <c r="I1469" s="352"/>
      <c r="J1469" s="352"/>
      <c r="K1469" s="352"/>
    </row>
    <row r="1471" spans="1:11" x14ac:dyDescent="0.35">
      <c r="A1471" t="s">
        <v>375</v>
      </c>
    </row>
    <row r="1473" spans="1:11" x14ac:dyDescent="0.35">
      <c r="A1473" t="s">
        <v>374</v>
      </c>
    </row>
    <row r="1474" spans="1:11" x14ac:dyDescent="0.35">
      <c r="A1474" t="s">
        <v>373</v>
      </c>
    </row>
    <row r="1475" spans="1:11" ht="15" thickBot="1" x14ac:dyDescent="0.4"/>
    <row r="1476" spans="1:11" x14ac:dyDescent="0.35">
      <c r="A1476" s="353" t="s">
        <v>372</v>
      </c>
      <c r="B1476" s="357"/>
      <c r="C1476" s="361" t="s">
        <v>371</v>
      </c>
      <c r="D1476" s="357" t="s">
        <v>370</v>
      </c>
      <c r="E1476" s="357"/>
      <c r="F1476" s="357"/>
      <c r="G1476" s="357"/>
      <c r="H1476" s="357"/>
      <c r="I1476" s="357"/>
      <c r="J1476" s="361" t="s">
        <v>369</v>
      </c>
      <c r="K1476" s="363" t="s">
        <v>368</v>
      </c>
    </row>
    <row r="1477" spans="1:11" ht="15" thickBot="1" x14ac:dyDescent="0.4">
      <c r="A1477" s="118" t="s">
        <v>367</v>
      </c>
      <c r="B1477" s="117" t="s">
        <v>366</v>
      </c>
      <c r="C1477" s="362"/>
      <c r="D1477" s="117">
        <v>1</v>
      </c>
      <c r="E1477" s="117">
        <v>2</v>
      </c>
      <c r="F1477" s="117">
        <v>3</v>
      </c>
      <c r="G1477" s="117">
        <v>4</v>
      </c>
      <c r="H1477" s="117">
        <v>5</v>
      </c>
      <c r="I1477" s="117">
        <v>6</v>
      </c>
      <c r="J1477" s="362"/>
      <c r="K1477" s="364"/>
    </row>
    <row r="1478" spans="1:11" x14ac:dyDescent="0.35">
      <c r="A1478" s="116">
        <v>1</v>
      </c>
      <c r="B1478" s="115" t="s">
        <v>2027</v>
      </c>
      <c r="C1478" s="149" t="s">
        <v>2026</v>
      </c>
      <c r="D1478" s="113"/>
      <c r="E1478" s="113"/>
      <c r="F1478" s="113"/>
      <c r="G1478" s="113"/>
      <c r="H1478" s="113"/>
      <c r="I1478" s="113"/>
      <c r="J1478" s="113"/>
      <c r="K1478" s="112"/>
    </row>
    <row r="1479" spans="1:11" x14ac:dyDescent="0.35">
      <c r="A1479" s="111">
        <v>2</v>
      </c>
      <c r="B1479" s="109" t="s">
        <v>2025</v>
      </c>
      <c r="C1479" s="4" t="s">
        <v>2024</v>
      </c>
      <c r="D1479" s="2"/>
      <c r="E1479" s="2"/>
      <c r="F1479" s="2"/>
      <c r="G1479" s="2"/>
      <c r="H1479" s="2"/>
      <c r="I1479" s="2"/>
      <c r="J1479" s="2"/>
      <c r="K1479" s="107"/>
    </row>
    <row r="1480" spans="1:11" x14ac:dyDescent="0.35">
      <c r="A1480" s="111">
        <v>3</v>
      </c>
      <c r="B1480" s="109" t="s">
        <v>2023</v>
      </c>
      <c r="C1480" s="4" t="s">
        <v>2022</v>
      </c>
      <c r="D1480" s="2"/>
      <c r="E1480" s="2"/>
      <c r="F1480" s="2"/>
      <c r="G1480" s="2"/>
      <c r="H1480" s="2"/>
      <c r="I1480" s="2"/>
      <c r="J1480" s="2"/>
      <c r="K1480" s="107"/>
    </row>
    <row r="1481" spans="1:11" x14ac:dyDescent="0.35">
      <c r="A1481" s="111">
        <v>4</v>
      </c>
      <c r="B1481" s="109" t="s">
        <v>2021</v>
      </c>
      <c r="C1481" s="4" t="s">
        <v>2020</v>
      </c>
      <c r="D1481" s="2"/>
      <c r="E1481" s="2"/>
      <c r="F1481" s="2"/>
      <c r="G1481" s="2"/>
      <c r="H1481" s="2"/>
      <c r="I1481" s="2"/>
      <c r="J1481" s="2"/>
      <c r="K1481" s="107"/>
    </row>
    <row r="1482" spans="1:11" x14ac:dyDescent="0.35">
      <c r="A1482" s="111">
        <v>5</v>
      </c>
      <c r="B1482" s="109" t="s">
        <v>2019</v>
      </c>
      <c r="C1482" s="4" t="s">
        <v>2018</v>
      </c>
      <c r="D1482" s="2"/>
      <c r="E1482" s="2"/>
      <c r="F1482" s="2"/>
      <c r="G1482" s="2"/>
      <c r="H1482" s="2"/>
      <c r="I1482" s="2"/>
      <c r="J1482" s="2"/>
      <c r="K1482" s="107"/>
    </row>
    <row r="1483" spans="1:11" x14ac:dyDescent="0.35">
      <c r="A1483" s="111">
        <v>6</v>
      </c>
      <c r="B1483" s="109" t="s">
        <v>2017</v>
      </c>
      <c r="C1483" s="4" t="s">
        <v>2016</v>
      </c>
      <c r="D1483" s="2"/>
      <c r="E1483" s="2"/>
      <c r="F1483" s="2"/>
      <c r="G1483" s="2"/>
      <c r="H1483" s="2"/>
      <c r="I1483" s="2"/>
      <c r="J1483" s="2"/>
      <c r="K1483" s="107"/>
    </row>
    <row r="1484" spans="1:11" x14ac:dyDescent="0.35">
      <c r="A1484" s="111">
        <v>7</v>
      </c>
      <c r="B1484" s="109" t="s">
        <v>2015</v>
      </c>
      <c r="C1484" s="4" t="s">
        <v>2014</v>
      </c>
      <c r="D1484" s="2"/>
      <c r="E1484" s="2"/>
      <c r="F1484" s="2"/>
      <c r="G1484" s="2"/>
      <c r="H1484" s="2"/>
      <c r="I1484" s="2"/>
      <c r="J1484" s="2"/>
      <c r="K1484" s="107"/>
    </row>
    <row r="1485" spans="1:11" x14ac:dyDescent="0.35">
      <c r="A1485" s="111">
        <v>8</v>
      </c>
      <c r="B1485" s="109" t="s">
        <v>2013</v>
      </c>
      <c r="C1485" s="108" t="s">
        <v>2012</v>
      </c>
      <c r="D1485" s="2"/>
      <c r="E1485" s="2"/>
      <c r="F1485" s="2"/>
      <c r="G1485" s="2"/>
      <c r="H1485" s="2"/>
      <c r="I1485" s="2"/>
      <c r="J1485" s="2"/>
      <c r="K1485" s="107"/>
    </row>
    <row r="1486" spans="1:11" x14ac:dyDescent="0.35">
      <c r="A1486" s="111">
        <v>9</v>
      </c>
      <c r="B1486" s="109" t="s">
        <v>2011</v>
      </c>
      <c r="C1486" s="4" t="s">
        <v>2010</v>
      </c>
      <c r="D1486" s="2"/>
      <c r="E1486" s="2"/>
      <c r="F1486" s="2"/>
      <c r="G1486" s="2"/>
      <c r="H1486" s="2"/>
      <c r="I1486" s="2"/>
      <c r="J1486" s="2"/>
      <c r="K1486" s="107"/>
    </row>
    <row r="1487" spans="1:11" x14ac:dyDescent="0.35">
      <c r="A1487" s="111">
        <v>10</v>
      </c>
      <c r="B1487" s="109" t="s">
        <v>2009</v>
      </c>
      <c r="C1487" s="4" t="s">
        <v>2008</v>
      </c>
      <c r="D1487" s="2"/>
      <c r="E1487" s="2"/>
      <c r="F1487" s="2"/>
      <c r="G1487" s="2"/>
      <c r="H1487" s="2"/>
      <c r="I1487" s="2"/>
      <c r="J1487" s="2"/>
      <c r="K1487" s="107"/>
    </row>
    <row r="1488" spans="1:11" x14ac:dyDescent="0.35">
      <c r="A1488" s="111">
        <v>11</v>
      </c>
      <c r="B1488" s="109" t="s">
        <v>2007</v>
      </c>
      <c r="C1488" s="4" t="s">
        <v>2006</v>
      </c>
      <c r="D1488" s="2"/>
      <c r="E1488" s="2"/>
      <c r="F1488" s="2"/>
      <c r="G1488" s="2"/>
      <c r="H1488" s="2"/>
      <c r="I1488" s="2"/>
      <c r="J1488" s="2"/>
      <c r="K1488" s="107"/>
    </row>
    <row r="1489" spans="1:11" x14ac:dyDescent="0.35">
      <c r="A1489" s="111">
        <v>12</v>
      </c>
      <c r="B1489" s="109" t="s">
        <v>2005</v>
      </c>
      <c r="C1489" s="4" t="s">
        <v>2004</v>
      </c>
      <c r="D1489" s="2"/>
      <c r="E1489" s="2"/>
      <c r="F1489" s="2"/>
      <c r="G1489" s="2"/>
      <c r="H1489" s="2"/>
      <c r="I1489" s="2"/>
      <c r="J1489" s="2"/>
      <c r="K1489" s="107"/>
    </row>
    <row r="1490" spans="1:11" x14ac:dyDescent="0.35">
      <c r="A1490" s="111">
        <v>13</v>
      </c>
      <c r="B1490" s="109" t="s">
        <v>2003</v>
      </c>
      <c r="C1490" s="4" t="s">
        <v>2002</v>
      </c>
      <c r="D1490" s="2"/>
      <c r="E1490" s="2"/>
      <c r="F1490" s="2"/>
      <c r="G1490" s="2"/>
      <c r="H1490" s="2"/>
      <c r="I1490" s="2"/>
      <c r="J1490" s="2"/>
      <c r="K1490" s="107"/>
    </row>
    <row r="1491" spans="1:11" x14ac:dyDescent="0.35">
      <c r="A1491" s="111">
        <v>14</v>
      </c>
      <c r="B1491" s="109" t="s">
        <v>2001</v>
      </c>
      <c r="C1491" s="4" t="s">
        <v>2000</v>
      </c>
      <c r="D1491" s="2"/>
      <c r="E1491" s="2"/>
      <c r="F1491" s="2"/>
      <c r="G1491" s="2"/>
      <c r="H1491" s="2"/>
      <c r="I1491" s="2"/>
      <c r="J1491" s="2"/>
      <c r="K1491" s="107"/>
    </row>
    <row r="1492" spans="1:11" x14ac:dyDescent="0.35">
      <c r="A1492" s="111">
        <v>15</v>
      </c>
      <c r="B1492" s="109" t="s">
        <v>1999</v>
      </c>
      <c r="C1492" s="4" t="s">
        <v>1998</v>
      </c>
      <c r="D1492" s="2"/>
      <c r="E1492" s="2"/>
      <c r="F1492" s="2"/>
      <c r="G1492" s="2"/>
      <c r="H1492" s="2"/>
      <c r="I1492" s="2"/>
      <c r="J1492" s="2"/>
      <c r="K1492" s="107"/>
    </row>
    <row r="1493" spans="1:11" x14ac:dyDescent="0.35">
      <c r="A1493" s="111">
        <v>16</v>
      </c>
      <c r="B1493" s="109" t="s">
        <v>1997</v>
      </c>
      <c r="C1493" s="108" t="s">
        <v>1996</v>
      </c>
      <c r="D1493" s="2"/>
      <c r="E1493" s="2"/>
      <c r="F1493" s="2"/>
      <c r="G1493" s="2"/>
      <c r="H1493" s="2"/>
      <c r="I1493" s="2"/>
      <c r="J1493" s="2"/>
      <c r="K1493" s="107"/>
    </row>
    <row r="1494" spans="1:11" x14ac:dyDescent="0.35">
      <c r="A1494" s="111">
        <v>17</v>
      </c>
      <c r="B1494" s="109" t="s">
        <v>1995</v>
      </c>
      <c r="C1494" s="108" t="s">
        <v>1994</v>
      </c>
      <c r="D1494" s="2"/>
      <c r="E1494" s="2"/>
      <c r="F1494" s="2"/>
      <c r="G1494" s="2"/>
      <c r="H1494" s="2"/>
      <c r="I1494" s="2"/>
      <c r="J1494" s="2"/>
      <c r="K1494" s="107"/>
    </row>
    <row r="1495" spans="1:11" x14ac:dyDescent="0.35">
      <c r="A1495" s="111">
        <v>18</v>
      </c>
      <c r="B1495" s="109" t="s">
        <v>1993</v>
      </c>
      <c r="C1495" s="4" t="s">
        <v>1992</v>
      </c>
      <c r="D1495" s="2"/>
      <c r="E1495" s="2"/>
      <c r="F1495" s="2"/>
      <c r="G1495" s="2"/>
      <c r="H1495" s="2"/>
      <c r="I1495" s="2"/>
      <c r="J1495" s="2"/>
      <c r="K1495" s="107"/>
    </row>
    <row r="1496" spans="1:11" x14ac:dyDescent="0.35">
      <c r="A1496" s="111">
        <v>19</v>
      </c>
      <c r="B1496" s="109" t="s">
        <v>1991</v>
      </c>
      <c r="C1496" s="4" t="s">
        <v>1990</v>
      </c>
      <c r="D1496" s="2"/>
      <c r="E1496" s="2"/>
      <c r="F1496" s="2"/>
      <c r="G1496" s="2"/>
      <c r="H1496" s="2"/>
      <c r="I1496" s="2"/>
      <c r="J1496" s="2"/>
      <c r="K1496" s="107"/>
    </row>
    <row r="1497" spans="1:11" x14ac:dyDescent="0.35">
      <c r="A1497" s="111">
        <v>20</v>
      </c>
      <c r="B1497" s="109" t="s">
        <v>1989</v>
      </c>
      <c r="C1497" s="4" t="s">
        <v>1988</v>
      </c>
      <c r="D1497" s="2"/>
      <c r="E1497" s="2"/>
      <c r="F1497" s="2"/>
      <c r="G1497" s="2"/>
      <c r="H1497" s="2"/>
      <c r="I1497" s="2"/>
      <c r="J1497" s="2"/>
      <c r="K1497" s="107"/>
    </row>
    <row r="1498" spans="1:11" x14ac:dyDescent="0.35">
      <c r="A1498" s="111">
        <v>21</v>
      </c>
      <c r="B1498" s="109" t="s">
        <v>1987</v>
      </c>
      <c r="C1498" s="4" t="s">
        <v>1986</v>
      </c>
      <c r="D1498" s="2"/>
      <c r="E1498" s="2"/>
      <c r="F1498" s="2"/>
      <c r="G1498" s="2"/>
      <c r="H1498" s="2"/>
      <c r="I1498" s="2"/>
      <c r="J1498" s="2"/>
      <c r="K1498" s="107"/>
    </row>
    <row r="1499" spans="1:11" x14ac:dyDescent="0.35">
      <c r="A1499" s="111">
        <v>22</v>
      </c>
      <c r="B1499" s="109" t="s">
        <v>1985</v>
      </c>
      <c r="C1499" s="108" t="s">
        <v>1984</v>
      </c>
      <c r="D1499" s="2"/>
      <c r="E1499" s="2"/>
      <c r="F1499" s="2"/>
      <c r="G1499" s="2"/>
      <c r="H1499" s="2"/>
      <c r="I1499" s="2"/>
      <c r="J1499" s="2"/>
      <c r="K1499" s="107"/>
    </row>
    <row r="1500" spans="1:11" x14ac:dyDescent="0.35">
      <c r="A1500" s="111">
        <v>23</v>
      </c>
      <c r="B1500" s="109" t="s">
        <v>1983</v>
      </c>
      <c r="C1500" s="4" t="s">
        <v>1982</v>
      </c>
      <c r="D1500" s="2"/>
      <c r="E1500" s="2"/>
      <c r="F1500" s="2"/>
      <c r="G1500" s="2"/>
      <c r="H1500" s="2"/>
      <c r="I1500" s="2"/>
      <c r="J1500" s="2"/>
      <c r="K1500" s="107"/>
    </row>
    <row r="1501" spans="1:11" x14ac:dyDescent="0.35">
      <c r="A1501" s="111">
        <v>24</v>
      </c>
      <c r="B1501" s="109" t="s">
        <v>1981</v>
      </c>
      <c r="C1501" s="4" t="s">
        <v>1980</v>
      </c>
      <c r="D1501" s="2"/>
      <c r="E1501" s="2"/>
      <c r="F1501" s="2"/>
      <c r="G1501" s="2"/>
      <c r="H1501" s="2"/>
      <c r="I1501" s="2"/>
      <c r="J1501" s="2"/>
      <c r="K1501" s="107"/>
    </row>
    <row r="1502" spans="1:11" x14ac:dyDescent="0.35">
      <c r="A1502" s="111">
        <v>25</v>
      </c>
      <c r="B1502" s="109" t="s">
        <v>1979</v>
      </c>
      <c r="C1502" s="4" t="s">
        <v>1978</v>
      </c>
      <c r="D1502" s="2"/>
      <c r="E1502" s="2"/>
      <c r="F1502" s="2"/>
      <c r="G1502" s="2"/>
      <c r="H1502" s="2"/>
      <c r="I1502" s="2"/>
      <c r="J1502" s="2"/>
      <c r="K1502" s="107"/>
    </row>
    <row r="1503" spans="1:11" x14ac:dyDescent="0.35">
      <c r="A1503" s="111">
        <v>26</v>
      </c>
      <c r="B1503" s="109" t="s">
        <v>1977</v>
      </c>
      <c r="C1503" s="4" t="s">
        <v>1976</v>
      </c>
      <c r="D1503" s="2"/>
      <c r="E1503" s="2"/>
      <c r="F1503" s="2"/>
      <c r="G1503" s="2"/>
      <c r="H1503" s="2"/>
      <c r="I1503" s="2"/>
      <c r="J1503" s="2"/>
      <c r="K1503" s="107"/>
    </row>
    <row r="1504" spans="1:11" ht="15" thickBot="1" x14ac:dyDescent="0.4">
      <c r="A1504" s="126">
        <v>27</v>
      </c>
      <c r="B1504" s="105" t="s">
        <v>1975</v>
      </c>
      <c r="C1504" s="133" t="s">
        <v>1974</v>
      </c>
      <c r="D1504" s="103"/>
      <c r="E1504" s="103"/>
      <c r="F1504" s="103"/>
      <c r="G1504" s="103"/>
      <c r="H1504" s="103"/>
      <c r="I1504" s="103"/>
      <c r="J1504" s="103"/>
      <c r="K1504" s="102"/>
    </row>
    <row r="1506" spans="3:11" x14ac:dyDescent="0.35">
      <c r="D1506" s="360" t="s">
        <v>299</v>
      </c>
      <c r="E1506" s="360"/>
      <c r="F1506" s="360"/>
      <c r="G1506" s="360"/>
      <c r="H1506" s="360"/>
      <c r="I1506" s="360"/>
      <c r="J1506" s="360"/>
      <c r="K1506" s="360"/>
    </row>
    <row r="1507" spans="3:11" x14ac:dyDescent="0.35">
      <c r="D1507" s="360" t="s">
        <v>298</v>
      </c>
      <c r="E1507" s="360"/>
      <c r="F1507" s="360"/>
      <c r="G1507" s="360"/>
      <c r="H1507" s="360"/>
      <c r="I1507" s="360"/>
      <c r="J1507" s="360"/>
      <c r="K1507" s="360"/>
    </row>
    <row r="1511" spans="3:11" x14ac:dyDescent="0.35">
      <c r="C1511" s="367" t="s">
        <v>297</v>
      </c>
      <c r="D1511" s="367"/>
      <c r="E1511" s="367"/>
      <c r="F1511" s="367"/>
      <c r="G1511" s="367"/>
      <c r="H1511" s="367"/>
      <c r="I1511" s="367"/>
      <c r="J1511" s="367"/>
      <c r="K1511" s="367"/>
    </row>
    <row r="1526" spans="1:11" x14ac:dyDescent="0.35">
      <c r="A1526" s="352" t="s">
        <v>379</v>
      </c>
      <c r="B1526" s="352"/>
      <c r="C1526" s="352"/>
      <c r="D1526" s="352"/>
      <c r="E1526" s="352"/>
      <c r="F1526" s="352"/>
      <c r="G1526" s="352"/>
      <c r="H1526" s="352"/>
      <c r="I1526" s="352"/>
      <c r="J1526" s="352"/>
      <c r="K1526" s="352"/>
    </row>
    <row r="1527" spans="1:11" x14ac:dyDescent="0.35">
      <c r="A1527" s="352" t="s">
        <v>378</v>
      </c>
      <c r="B1527" s="352"/>
      <c r="C1527" s="352"/>
      <c r="D1527" s="352"/>
      <c r="E1527" s="352"/>
      <c r="F1527" s="352"/>
      <c r="G1527" s="352"/>
      <c r="H1527" s="352"/>
      <c r="I1527" s="352"/>
      <c r="J1527" s="352"/>
      <c r="K1527" s="352"/>
    </row>
    <row r="1528" spans="1:11" x14ac:dyDescent="0.35">
      <c r="A1528" s="352" t="s">
        <v>377</v>
      </c>
      <c r="B1528" s="352"/>
      <c r="C1528" s="352"/>
      <c r="D1528" s="352"/>
      <c r="E1528" s="352"/>
      <c r="F1528" s="352"/>
      <c r="G1528" s="352"/>
      <c r="H1528" s="352"/>
      <c r="I1528" s="352"/>
      <c r="J1528" s="352"/>
      <c r="K1528" s="352"/>
    </row>
    <row r="1529" spans="1:11" x14ac:dyDescent="0.35">
      <c r="A1529" s="119"/>
      <c r="B1529" s="119"/>
      <c r="C1529" s="119"/>
      <c r="D1529" s="119"/>
      <c r="E1529" s="119"/>
      <c r="F1529" s="119"/>
      <c r="G1529" s="119"/>
      <c r="H1529" s="119"/>
      <c r="I1529" s="119"/>
      <c r="J1529" s="119"/>
      <c r="K1529" s="119"/>
    </row>
    <row r="1530" spans="1:11" x14ac:dyDescent="0.35">
      <c r="A1530" s="352" t="s">
        <v>1973</v>
      </c>
      <c r="B1530" s="352"/>
      <c r="C1530" s="352"/>
      <c r="D1530" s="352"/>
      <c r="E1530" s="352"/>
      <c r="F1530" s="352"/>
      <c r="G1530" s="352"/>
      <c r="H1530" s="352"/>
      <c r="I1530" s="352"/>
      <c r="J1530" s="352"/>
      <c r="K1530" s="352"/>
    </row>
    <row r="1532" spans="1:11" x14ac:dyDescent="0.35">
      <c r="A1532" t="s">
        <v>375</v>
      </c>
    </row>
    <row r="1534" spans="1:11" x14ac:dyDescent="0.35">
      <c r="A1534" t="s">
        <v>374</v>
      </c>
    </row>
    <row r="1535" spans="1:11" x14ac:dyDescent="0.35">
      <c r="A1535" t="s">
        <v>373</v>
      </c>
    </row>
    <row r="1536" spans="1:11" ht="15" thickBot="1" x14ac:dyDescent="0.4"/>
    <row r="1537" spans="1:11" x14ac:dyDescent="0.35">
      <c r="A1537" s="353" t="s">
        <v>372</v>
      </c>
      <c r="B1537" s="357"/>
      <c r="C1537" s="361" t="s">
        <v>371</v>
      </c>
      <c r="D1537" s="357" t="s">
        <v>370</v>
      </c>
      <c r="E1537" s="357"/>
      <c r="F1537" s="357"/>
      <c r="G1537" s="357"/>
      <c r="H1537" s="357"/>
      <c r="I1537" s="357"/>
      <c r="J1537" s="361" t="s">
        <v>369</v>
      </c>
      <c r="K1537" s="363" t="s">
        <v>368</v>
      </c>
    </row>
    <row r="1538" spans="1:11" ht="15" thickBot="1" x14ac:dyDescent="0.4">
      <c r="A1538" s="118" t="s">
        <v>367</v>
      </c>
      <c r="B1538" s="117" t="s">
        <v>366</v>
      </c>
      <c r="C1538" s="362"/>
      <c r="D1538" s="117">
        <v>1</v>
      </c>
      <c r="E1538" s="117">
        <v>2</v>
      </c>
      <c r="F1538" s="117">
        <v>3</v>
      </c>
      <c r="G1538" s="117">
        <v>4</v>
      </c>
      <c r="H1538" s="117">
        <v>5</v>
      </c>
      <c r="I1538" s="117">
        <v>6</v>
      </c>
      <c r="J1538" s="362"/>
      <c r="K1538" s="364"/>
    </row>
    <row r="1539" spans="1:11" x14ac:dyDescent="0.35">
      <c r="A1539" s="116">
        <v>1</v>
      </c>
      <c r="B1539" s="115" t="s">
        <v>1972</v>
      </c>
      <c r="C1539" s="114" t="s">
        <v>1971</v>
      </c>
      <c r="D1539" s="113"/>
      <c r="E1539" s="113"/>
      <c r="F1539" s="113"/>
      <c r="G1539" s="113"/>
      <c r="H1539" s="113"/>
      <c r="I1539" s="113"/>
      <c r="J1539" s="113"/>
      <c r="K1539" s="112"/>
    </row>
    <row r="1540" spans="1:11" x14ac:dyDescent="0.35">
      <c r="A1540" s="111">
        <v>2</v>
      </c>
      <c r="B1540" s="109" t="s">
        <v>1970</v>
      </c>
      <c r="C1540" s="108" t="s">
        <v>1969</v>
      </c>
      <c r="D1540" s="2"/>
      <c r="E1540" s="2"/>
      <c r="F1540" s="2"/>
      <c r="G1540" s="2"/>
      <c r="H1540" s="2"/>
      <c r="I1540" s="2"/>
      <c r="J1540" s="2"/>
      <c r="K1540" s="107"/>
    </row>
    <row r="1541" spans="1:11" x14ac:dyDescent="0.35">
      <c r="A1541" s="111">
        <v>3</v>
      </c>
      <c r="B1541" s="109" t="s">
        <v>1968</v>
      </c>
      <c r="C1541" s="108" t="s">
        <v>1967</v>
      </c>
      <c r="D1541" s="2"/>
      <c r="E1541" s="2"/>
      <c r="F1541" s="2"/>
      <c r="G1541" s="2"/>
      <c r="H1541" s="2"/>
      <c r="I1541" s="2"/>
      <c r="J1541" s="2"/>
      <c r="K1541" s="107"/>
    </row>
    <row r="1542" spans="1:11" x14ac:dyDescent="0.35">
      <c r="A1542" s="111">
        <v>4</v>
      </c>
      <c r="B1542" s="109" t="s">
        <v>1966</v>
      </c>
      <c r="C1542" s="108" t="s">
        <v>1965</v>
      </c>
      <c r="D1542" s="2"/>
      <c r="E1542" s="2"/>
      <c r="F1542" s="2"/>
      <c r="G1542" s="2"/>
      <c r="H1542" s="2"/>
      <c r="I1542" s="2"/>
      <c r="J1542" s="2"/>
      <c r="K1542" s="107"/>
    </row>
    <row r="1543" spans="1:11" x14ac:dyDescent="0.35">
      <c r="A1543" s="111">
        <v>5</v>
      </c>
      <c r="B1543" s="109" t="s">
        <v>1964</v>
      </c>
      <c r="C1543" s="108" t="s">
        <v>1963</v>
      </c>
      <c r="D1543" s="2"/>
      <c r="E1543" s="2"/>
      <c r="F1543" s="2"/>
      <c r="G1543" s="2"/>
      <c r="H1543" s="2"/>
      <c r="I1543" s="2"/>
      <c r="J1543" s="2"/>
      <c r="K1543" s="107"/>
    </row>
    <row r="1544" spans="1:11" x14ac:dyDescent="0.35">
      <c r="A1544" s="111">
        <v>6</v>
      </c>
      <c r="B1544" s="109" t="s">
        <v>1962</v>
      </c>
      <c r="C1544" s="108" t="s">
        <v>1961</v>
      </c>
      <c r="D1544" s="2"/>
      <c r="E1544" s="2"/>
      <c r="F1544" s="2"/>
      <c r="G1544" s="2"/>
      <c r="H1544" s="2"/>
      <c r="I1544" s="2"/>
      <c r="J1544" s="2"/>
      <c r="K1544" s="107"/>
    </row>
    <row r="1545" spans="1:11" x14ac:dyDescent="0.35">
      <c r="A1545" s="111">
        <v>7</v>
      </c>
      <c r="B1545" s="109" t="s">
        <v>1960</v>
      </c>
      <c r="C1545" s="4" t="s">
        <v>1959</v>
      </c>
      <c r="D1545" s="2"/>
      <c r="E1545" s="2"/>
      <c r="F1545" s="2"/>
      <c r="G1545" s="2"/>
      <c r="H1545" s="2"/>
      <c r="I1545" s="2"/>
      <c r="J1545" s="2"/>
      <c r="K1545" s="107"/>
    </row>
    <row r="1546" spans="1:11" x14ac:dyDescent="0.35">
      <c r="A1546" s="111">
        <v>8</v>
      </c>
      <c r="B1546" s="109" t="s">
        <v>1958</v>
      </c>
      <c r="C1546" s="108" t="s">
        <v>1957</v>
      </c>
      <c r="D1546" s="2"/>
      <c r="E1546" s="2"/>
      <c r="F1546" s="2"/>
      <c r="G1546" s="2"/>
      <c r="H1546" s="2"/>
      <c r="I1546" s="2"/>
      <c r="J1546" s="2"/>
      <c r="K1546" s="107"/>
    </row>
    <row r="1547" spans="1:11" x14ac:dyDescent="0.35">
      <c r="A1547" s="111">
        <v>9</v>
      </c>
      <c r="B1547" s="109" t="s">
        <v>1956</v>
      </c>
      <c r="C1547" s="108" t="s">
        <v>1955</v>
      </c>
      <c r="D1547" s="2"/>
      <c r="E1547" s="2"/>
      <c r="F1547" s="2"/>
      <c r="G1547" s="2"/>
      <c r="H1547" s="2"/>
      <c r="I1547" s="2"/>
      <c r="J1547" s="2"/>
      <c r="K1547" s="107"/>
    </row>
    <row r="1548" spans="1:11" x14ac:dyDescent="0.35">
      <c r="A1548" s="111">
        <v>10</v>
      </c>
      <c r="B1548" s="109" t="s">
        <v>1954</v>
      </c>
      <c r="C1548" s="108" t="s">
        <v>1953</v>
      </c>
      <c r="D1548" s="2"/>
      <c r="E1548" s="2"/>
      <c r="F1548" s="2"/>
      <c r="G1548" s="2"/>
      <c r="H1548" s="2"/>
      <c r="I1548" s="2"/>
      <c r="J1548" s="2"/>
      <c r="K1548" s="107"/>
    </row>
    <row r="1549" spans="1:11" x14ac:dyDescent="0.35">
      <c r="A1549" s="111">
        <v>11</v>
      </c>
      <c r="B1549" s="109" t="s">
        <v>1952</v>
      </c>
      <c r="C1549" s="108" t="s">
        <v>1951</v>
      </c>
      <c r="D1549" s="2"/>
      <c r="E1549" s="2"/>
      <c r="F1549" s="2"/>
      <c r="G1549" s="2"/>
      <c r="H1549" s="2"/>
      <c r="I1549" s="2"/>
      <c r="J1549" s="2"/>
      <c r="K1549" s="107"/>
    </row>
    <row r="1550" spans="1:11" x14ac:dyDescent="0.35">
      <c r="A1550" s="111">
        <v>12</v>
      </c>
      <c r="B1550" s="109" t="s">
        <v>1950</v>
      </c>
      <c r="C1550" s="108" t="s">
        <v>1949</v>
      </c>
      <c r="D1550" s="2"/>
      <c r="E1550" s="2"/>
      <c r="F1550" s="2"/>
      <c r="G1550" s="2"/>
      <c r="H1550" s="2"/>
      <c r="I1550" s="2"/>
      <c r="J1550" s="2"/>
      <c r="K1550" s="107"/>
    </row>
    <row r="1551" spans="1:11" x14ac:dyDescent="0.35">
      <c r="A1551" s="111">
        <v>13</v>
      </c>
      <c r="B1551" s="109" t="s">
        <v>1948</v>
      </c>
      <c r="C1551" s="4" t="s">
        <v>1947</v>
      </c>
      <c r="D1551" s="2"/>
      <c r="E1551" s="2"/>
      <c r="F1551" s="2"/>
      <c r="G1551" s="2"/>
      <c r="H1551" s="2"/>
      <c r="I1551" s="2"/>
      <c r="J1551" s="2"/>
      <c r="K1551" s="107"/>
    </row>
    <row r="1552" spans="1:11" x14ac:dyDescent="0.35">
      <c r="A1552" s="111">
        <v>14</v>
      </c>
      <c r="B1552" s="109" t="s">
        <v>1946</v>
      </c>
      <c r="C1552" s="108" t="s">
        <v>1945</v>
      </c>
      <c r="D1552" s="2"/>
      <c r="E1552" s="2"/>
      <c r="F1552" s="2"/>
      <c r="G1552" s="2"/>
      <c r="H1552" s="2"/>
      <c r="I1552" s="2"/>
      <c r="J1552" s="2"/>
      <c r="K1552" s="107"/>
    </row>
    <row r="1553" spans="1:11" x14ac:dyDescent="0.35">
      <c r="A1553" s="111">
        <v>15</v>
      </c>
      <c r="B1553" s="109" t="s">
        <v>1944</v>
      </c>
      <c r="C1553" s="4" t="s">
        <v>1943</v>
      </c>
      <c r="D1553" s="2"/>
      <c r="E1553" s="2"/>
      <c r="F1553" s="2"/>
      <c r="G1553" s="2"/>
      <c r="H1553" s="2"/>
      <c r="I1553" s="2"/>
      <c r="J1553" s="2"/>
      <c r="K1553" s="107"/>
    </row>
    <row r="1554" spans="1:11" x14ac:dyDescent="0.35">
      <c r="A1554" s="111">
        <v>16</v>
      </c>
      <c r="B1554" s="109" t="s">
        <v>1942</v>
      </c>
      <c r="C1554" s="4" t="s">
        <v>1941</v>
      </c>
      <c r="D1554" s="2"/>
      <c r="E1554" s="2"/>
      <c r="F1554" s="2"/>
      <c r="G1554" s="2"/>
      <c r="H1554" s="2"/>
      <c r="I1554" s="2"/>
      <c r="J1554" s="2"/>
      <c r="K1554" s="107"/>
    </row>
    <row r="1555" spans="1:11" x14ac:dyDescent="0.35">
      <c r="A1555" s="111">
        <v>17</v>
      </c>
      <c r="B1555" s="109" t="s">
        <v>1940</v>
      </c>
      <c r="C1555" s="108" t="s">
        <v>1939</v>
      </c>
      <c r="D1555" s="2"/>
      <c r="E1555" s="2"/>
      <c r="F1555" s="2"/>
      <c r="G1555" s="2"/>
      <c r="H1555" s="2"/>
      <c r="I1555" s="2"/>
      <c r="J1555" s="2"/>
      <c r="K1555" s="107"/>
    </row>
    <row r="1556" spans="1:11" x14ac:dyDescent="0.35">
      <c r="A1556" s="111">
        <v>18</v>
      </c>
      <c r="B1556" s="109" t="s">
        <v>1938</v>
      </c>
      <c r="C1556" s="108" t="s">
        <v>1937</v>
      </c>
      <c r="D1556" s="2"/>
      <c r="E1556" s="2"/>
      <c r="F1556" s="2"/>
      <c r="G1556" s="2"/>
      <c r="H1556" s="2"/>
      <c r="I1556" s="2"/>
      <c r="J1556" s="2"/>
      <c r="K1556" s="107"/>
    </row>
    <row r="1557" spans="1:11" x14ac:dyDescent="0.35">
      <c r="A1557" s="111">
        <v>19</v>
      </c>
      <c r="B1557" s="109" t="s">
        <v>1936</v>
      </c>
      <c r="C1557" s="108" t="s">
        <v>1935</v>
      </c>
      <c r="D1557" s="2"/>
      <c r="E1557" s="2"/>
      <c r="F1557" s="2"/>
      <c r="G1557" s="2"/>
      <c r="H1557" s="2"/>
      <c r="I1557" s="2"/>
      <c r="J1557" s="2"/>
      <c r="K1557" s="107"/>
    </row>
    <row r="1558" spans="1:11" x14ac:dyDescent="0.35">
      <c r="A1558" s="111">
        <v>20</v>
      </c>
      <c r="B1558" s="109" t="s">
        <v>1934</v>
      </c>
      <c r="C1558" s="108" t="s">
        <v>1933</v>
      </c>
      <c r="D1558" s="2"/>
      <c r="E1558" s="2"/>
      <c r="F1558" s="2"/>
      <c r="G1558" s="2"/>
      <c r="H1558" s="2"/>
      <c r="I1558" s="2"/>
      <c r="J1558" s="2"/>
      <c r="K1558" s="107"/>
    </row>
    <row r="1559" spans="1:11" x14ac:dyDescent="0.35">
      <c r="A1559" s="111">
        <v>21</v>
      </c>
      <c r="B1559" s="109" t="s">
        <v>1932</v>
      </c>
      <c r="C1559" s="108" t="s">
        <v>1931</v>
      </c>
      <c r="D1559" s="2"/>
      <c r="E1559" s="2"/>
      <c r="F1559" s="2"/>
      <c r="G1559" s="2"/>
      <c r="H1559" s="2"/>
      <c r="I1559" s="2"/>
      <c r="J1559" s="2"/>
      <c r="K1559" s="107"/>
    </row>
    <row r="1560" spans="1:11" x14ac:dyDescent="0.35">
      <c r="A1560" s="111">
        <v>22</v>
      </c>
      <c r="B1560" s="109" t="s">
        <v>1930</v>
      </c>
      <c r="C1560" s="4" t="s">
        <v>1929</v>
      </c>
      <c r="D1560" s="2"/>
      <c r="E1560" s="2"/>
      <c r="F1560" s="2"/>
      <c r="G1560" s="2"/>
      <c r="H1560" s="2"/>
      <c r="I1560" s="2"/>
      <c r="J1560" s="2"/>
      <c r="K1560" s="107"/>
    </row>
    <row r="1561" spans="1:11" x14ac:dyDescent="0.35">
      <c r="A1561" s="111">
        <v>23</v>
      </c>
      <c r="B1561" s="109" t="s">
        <v>1928</v>
      </c>
      <c r="C1561" s="108" t="s">
        <v>1927</v>
      </c>
      <c r="D1561" s="2"/>
      <c r="E1561" s="2"/>
      <c r="F1561" s="2"/>
      <c r="G1561" s="2"/>
      <c r="H1561" s="2"/>
      <c r="I1561" s="2"/>
      <c r="J1561" s="2"/>
      <c r="K1561" s="107"/>
    </row>
    <row r="1562" spans="1:11" x14ac:dyDescent="0.35">
      <c r="A1562" s="111">
        <v>24</v>
      </c>
      <c r="B1562" s="109" t="s">
        <v>1926</v>
      </c>
      <c r="C1562" s="108" t="s">
        <v>1925</v>
      </c>
      <c r="D1562" s="2"/>
      <c r="E1562" s="2"/>
      <c r="F1562" s="2"/>
      <c r="G1562" s="2"/>
      <c r="H1562" s="2"/>
      <c r="I1562" s="2"/>
      <c r="J1562" s="2"/>
      <c r="K1562" s="107"/>
    </row>
    <row r="1563" spans="1:11" x14ac:dyDescent="0.35">
      <c r="A1563" s="111">
        <v>25</v>
      </c>
      <c r="B1563" s="109" t="s">
        <v>1924</v>
      </c>
      <c r="C1563" s="108" t="s">
        <v>1923</v>
      </c>
      <c r="D1563" s="2"/>
      <c r="E1563" s="2"/>
      <c r="F1563" s="2"/>
      <c r="G1563" s="2"/>
      <c r="H1563" s="2"/>
      <c r="I1563" s="2"/>
      <c r="J1563" s="2"/>
      <c r="K1563" s="107"/>
    </row>
    <row r="1564" spans="1:11" x14ac:dyDescent="0.35">
      <c r="A1564" s="111">
        <v>26</v>
      </c>
      <c r="B1564" s="109" t="s">
        <v>1922</v>
      </c>
      <c r="C1564" s="108" t="s">
        <v>1921</v>
      </c>
      <c r="D1564" s="2"/>
      <c r="E1564" s="2"/>
      <c r="F1564" s="2"/>
      <c r="G1564" s="2"/>
      <c r="H1564" s="2"/>
      <c r="I1564" s="2"/>
      <c r="J1564" s="2"/>
      <c r="K1564" s="107"/>
    </row>
    <row r="1565" spans="1:11" x14ac:dyDescent="0.35">
      <c r="A1565" s="111">
        <v>27</v>
      </c>
      <c r="B1565" s="109" t="s">
        <v>1920</v>
      </c>
      <c r="C1565" s="108" t="s">
        <v>1919</v>
      </c>
      <c r="D1565" s="2"/>
      <c r="E1565" s="2"/>
      <c r="F1565" s="2"/>
      <c r="G1565" s="2"/>
      <c r="H1565" s="2"/>
      <c r="I1565" s="2"/>
      <c r="J1565" s="2"/>
      <c r="K1565" s="107"/>
    </row>
    <row r="1566" spans="1:11" ht="15" thickBot="1" x14ac:dyDescent="0.4">
      <c r="A1566" s="126">
        <v>28</v>
      </c>
      <c r="B1566" s="105" t="s">
        <v>1918</v>
      </c>
      <c r="C1566" s="104" t="s">
        <v>1917</v>
      </c>
      <c r="D1566" s="103"/>
      <c r="E1566" s="103"/>
      <c r="F1566" s="103"/>
      <c r="G1566" s="103"/>
      <c r="H1566" s="103"/>
      <c r="I1566" s="103"/>
      <c r="J1566" s="103"/>
      <c r="K1566" s="102"/>
    </row>
    <row r="1568" spans="1:11" x14ac:dyDescent="0.35">
      <c r="D1568" s="360" t="s">
        <v>299</v>
      </c>
      <c r="E1568" s="360"/>
      <c r="F1568" s="360"/>
      <c r="G1568" s="360"/>
      <c r="H1568" s="360"/>
      <c r="I1568" s="360"/>
      <c r="J1568" s="360"/>
      <c r="K1568" s="360"/>
    </row>
    <row r="1569" spans="3:11" x14ac:dyDescent="0.35">
      <c r="D1569" s="360" t="s">
        <v>298</v>
      </c>
      <c r="E1569" s="360"/>
      <c r="F1569" s="360"/>
      <c r="G1569" s="360"/>
      <c r="H1569" s="360"/>
      <c r="I1569" s="360"/>
      <c r="J1569" s="360"/>
      <c r="K1569" s="360"/>
    </row>
    <row r="1573" spans="3:11" x14ac:dyDescent="0.35">
      <c r="C1573" s="367" t="s">
        <v>297</v>
      </c>
      <c r="D1573" s="367"/>
      <c r="E1573" s="367"/>
      <c r="F1573" s="367"/>
      <c r="G1573" s="367"/>
      <c r="H1573" s="367"/>
      <c r="I1573" s="367"/>
      <c r="J1573" s="367"/>
      <c r="K1573" s="367"/>
    </row>
    <row r="1587" spans="1:11" x14ac:dyDescent="0.35">
      <c r="A1587" s="352" t="s">
        <v>379</v>
      </c>
      <c r="B1587" s="352"/>
      <c r="C1587" s="352"/>
      <c r="D1587" s="352"/>
      <c r="E1587" s="352"/>
      <c r="F1587" s="352"/>
      <c r="G1587" s="352"/>
      <c r="H1587" s="352"/>
      <c r="I1587" s="352"/>
      <c r="J1587" s="352"/>
      <c r="K1587" s="352"/>
    </row>
    <row r="1588" spans="1:11" x14ac:dyDescent="0.35">
      <c r="A1588" s="352" t="s">
        <v>378</v>
      </c>
      <c r="B1588" s="352"/>
      <c r="C1588" s="352"/>
      <c r="D1588" s="352"/>
      <c r="E1588" s="352"/>
      <c r="F1588" s="352"/>
      <c r="G1588" s="352"/>
      <c r="H1588" s="352"/>
      <c r="I1588" s="352"/>
      <c r="J1588" s="352"/>
      <c r="K1588" s="352"/>
    </row>
    <row r="1589" spans="1:11" x14ac:dyDescent="0.35">
      <c r="A1589" s="352" t="s">
        <v>377</v>
      </c>
      <c r="B1589" s="352"/>
      <c r="C1589" s="352"/>
      <c r="D1589" s="352"/>
      <c r="E1589" s="352"/>
      <c r="F1589" s="352"/>
      <c r="G1589" s="352"/>
      <c r="H1589" s="352"/>
      <c r="I1589" s="352"/>
      <c r="J1589" s="352"/>
      <c r="K1589" s="352"/>
    </row>
    <row r="1590" spans="1:11" x14ac:dyDescent="0.35">
      <c r="A1590" s="119"/>
      <c r="B1590" s="119"/>
      <c r="C1590" s="119"/>
      <c r="D1590" s="119"/>
      <c r="E1590" s="119"/>
      <c r="F1590" s="119"/>
      <c r="G1590" s="119"/>
      <c r="H1590" s="119"/>
      <c r="I1590" s="119"/>
      <c r="J1590" s="119"/>
      <c r="K1590" s="119"/>
    </row>
    <row r="1591" spans="1:11" x14ac:dyDescent="0.35">
      <c r="A1591" s="352" t="s">
        <v>1916</v>
      </c>
      <c r="B1591" s="352"/>
      <c r="C1591" s="352"/>
      <c r="D1591" s="352"/>
      <c r="E1591" s="352"/>
      <c r="F1591" s="352"/>
      <c r="G1591" s="352"/>
      <c r="H1591" s="352"/>
      <c r="I1591" s="352"/>
      <c r="J1591" s="352"/>
      <c r="K1591" s="352"/>
    </row>
    <row r="1593" spans="1:11" x14ac:dyDescent="0.35">
      <c r="A1593" t="s">
        <v>375</v>
      </c>
    </row>
    <row r="1595" spans="1:11" x14ac:dyDescent="0.35">
      <c r="A1595" t="s">
        <v>374</v>
      </c>
    </row>
    <row r="1596" spans="1:11" x14ac:dyDescent="0.35">
      <c r="A1596" t="s">
        <v>373</v>
      </c>
    </row>
    <row r="1597" spans="1:11" ht="15" thickBot="1" x14ac:dyDescent="0.4"/>
    <row r="1598" spans="1:11" x14ac:dyDescent="0.35">
      <c r="A1598" s="353" t="s">
        <v>372</v>
      </c>
      <c r="B1598" s="357"/>
      <c r="C1598" s="361" t="s">
        <v>371</v>
      </c>
      <c r="D1598" s="357" t="s">
        <v>370</v>
      </c>
      <c r="E1598" s="357"/>
      <c r="F1598" s="357"/>
      <c r="G1598" s="357"/>
      <c r="H1598" s="357"/>
      <c r="I1598" s="357"/>
      <c r="J1598" s="361" t="s">
        <v>369</v>
      </c>
      <c r="K1598" s="363" t="s">
        <v>368</v>
      </c>
    </row>
    <row r="1599" spans="1:11" ht="15" thickBot="1" x14ac:dyDescent="0.4">
      <c r="A1599" s="118" t="s">
        <v>367</v>
      </c>
      <c r="B1599" s="117" t="s">
        <v>366</v>
      </c>
      <c r="C1599" s="362"/>
      <c r="D1599" s="117">
        <v>1</v>
      </c>
      <c r="E1599" s="117">
        <v>2</v>
      </c>
      <c r="F1599" s="117">
        <v>3</v>
      </c>
      <c r="G1599" s="117">
        <v>4</v>
      </c>
      <c r="H1599" s="117">
        <v>5</v>
      </c>
      <c r="I1599" s="117">
        <v>6</v>
      </c>
      <c r="J1599" s="362"/>
      <c r="K1599" s="364"/>
    </row>
    <row r="1600" spans="1:11" x14ac:dyDescent="0.35">
      <c r="A1600" s="116">
        <v>1</v>
      </c>
      <c r="B1600" s="115" t="s">
        <v>1915</v>
      </c>
      <c r="C1600" s="149" t="s">
        <v>1914</v>
      </c>
      <c r="D1600" s="113"/>
      <c r="E1600" s="113"/>
      <c r="F1600" s="113"/>
      <c r="G1600" s="113"/>
      <c r="H1600" s="113"/>
      <c r="I1600" s="113"/>
      <c r="J1600" s="113"/>
      <c r="K1600" s="112"/>
    </row>
    <row r="1601" spans="1:11" x14ac:dyDescent="0.35">
      <c r="A1601" s="111">
        <v>2</v>
      </c>
      <c r="B1601" s="109" t="s">
        <v>1913</v>
      </c>
      <c r="C1601" s="4" t="s">
        <v>1912</v>
      </c>
      <c r="D1601" s="2"/>
      <c r="E1601" s="2"/>
      <c r="F1601" s="2"/>
      <c r="G1601" s="2"/>
      <c r="H1601" s="2"/>
      <c r="I1601" s="2"/>
      <c r="J1601" s="2"/>
      <c r="K1601" s="107"/>
    </row>
    <row r="1602" spans="1:11" x14ac:dyDescent="0.35">
      <c r="A1602" s="111">
        <v>3</v>
      </c>
      <c r="B1602" s="109" t="s">
        <v>1911</v>
      </c>
      <c r="C1602" s="4" t="s">
        <v>1910</v>
      </c>
      <c r="D1602" s="2"/>
      <c r="E1602" s="2"/>
      <c r="F1602" s="2"/>
      <c r="G1602" s="2"/>
      <c r="H1602" s="2"/>
      <c r="I1602" s="2"/>
      <c r="J1602" s="2"/>
      <c r="K1602" s="107"/>
    </row>
    <row r="1603" spans="1:11" x14ac:dyDescent="0.35">
      <c r="A1603" s="111">
        <v>4</v>
      </c>
      <c r="B1603" s="109" t="s">
        <v>1909</v>
      </c>
      <c r="C1603" s="4" t="s">
        <v>1908</v>
      </c>
      <c r="D1603" s="2"/>
      <c r="E1603" s="2"/>
      <c r="F1603" s="2"/>
      <c r="G1603" s="2"/>
      <c r="H1603" s="2"/>
      <c r="I1603" s="2"/>
      <c r="J1603" s="2"/>
      <c r="K1603" s="107"/>
    </row>
    <row r="1604" spans="1:11" x14ac:dyDescent="0.35">
      <c r="A1604" s="111">
        <v>5</v>
      </c>
      <c r="B1604" s="109" t="s">
        <v>1907</v>
      </c>
      <c r="C1604" s="4" t="s">
        <v>1906</v>
      </c>
      <c r="D1604" s="2"/>
      <c r="E1604" s="2"/>
      <c r="F1604" s="2"/>
      <c r="G1604" s="2"/>
      <c r="H1604" s="2"/>
      <c r="I1604" s="2"/>
      <c r="J1604" s="2"/>
      <c r="K1604" s="107"/>
    </row>
    <row r="1605" spans="1:11" x14ac:dyDescent="0.35">
      <c r="A1605" s="111">
        <v>6</v>
      </c>
      <c r="B1605" s="109" t="s">
        <v>1905</v>
      </c>
      <c r="C1605" s="4" t="s">
        <v>1904</v>
      </c>
      <c r="D1605" s="2"/>
      <c r="E1605" s="2"/>
      <c r="F1605" s="2"/>
      <c r="G1605" s="2"/>
      <c r="H1605" s="2"/>
      <c r="I1605" s="2"/>
      <c r="J1605" s="2"/>
      <c r="K1605" s="107"/>
    </row>
    <row r="1606" spans="1:11" x14ac:dyDescent="0.35">
      <c r="A1606" s="111">
        <v>7</v>
      </c>
      <c r="B1606" s="109" t="s">
        <v>1903</v>
      </c>
      <c r="C1606" s="4" t="s">
        <v>1902</v>
      </c>
      <c r="D1606" s="2"/>
      <c r="E1606" s="2"/>
      <c r="F1606" s="2"/>
      <c r="G1606" s="2"/>
      <c r="H1606" s="2"/>
      <c r="I1606" s="2"/>
      <c r="J1606" s="2"/>
      <c r="K1606" s="107"/>
    </row>
    <row r="1607" spans="1:11" x14ac:dyDescent="0.35">
      <c r="A1607" s="111">
        <v>8</v>
      </c>
      <c r="B1607" s="109" t="s">
        <v>1901</v>
      </c>
      <c r="C1607" s="4" t="s">
        <v>1900</v>
      </c>
      <c r="D1607" s="2"/>
      <c r="E1607" s="2"/>
      <c r="F1607" s="2"/>
      <c r="G1607" s="2"/>
      <c r="H1607" s="2"/>
      <c r="I1607" s="2"/>
      <c r="J1607" s="2"/>
      <c r="K1607" s="107"/>
    </row>
    <row r="1608" spans="1:11" x14ac:dyDescent="0.35">
      <c r="A1608" s="111">
        <v>9</v>
      </c>
      <c r="B1608" s="109" t="s">
        <v>1899</v>
      </c>
      <c r="C1608" s="4" t="s">
        <v>1898</v>
      </c>
      <c r="D1608" s="2"/>
      <c r="E1608" s="2"/>
      <c r="F1608" s="2"/>
      <c r="G1608" s="2"/>
      <c r="H1608" s="2"/>
      <c r="I1608" s="2"/>
      <c r="J1608" s="2"/>
      <c r="K1608" s="107"/>
    </row>
    <row r="1609" spans="1:11" x14ac:dyDescent="0.35">
      <c r="A1609" s="111">
        <v>10</v>
      </c>
      <c r="B1609" s="109" t="s">
        <v>1897</v>
      </c>
      <c r="C1609" s="4" t="s">
        <v>1698</v>
      </c>
      <c r="D1609" s="2"/>
      <c r="E1609" s="2"/>
      <c r="F1609" s="2"/>
      <c r="G1609" s="2"/>
      <c r="H1609" s="2"/>
      <c r="I1609" s="2"/>
      <c r="J1609" s="2"/>
      <c r="K1609" s="107"/>
    </row>
    <row r="1610" spans="1:11" x14ac:dyDescent="0.35">
      <c r="A1610" s="111">
        <v>11</v>
      </c>
      <c r="B1610" s="109" t="s">
        <v>1896</v>
      </c>
      <c r="C1610" s="4" t="s">
        <v>1895</v>
      </c>
      <c r="D1610" s="2"/>
      <c r="E1610" s="2"/>
      <c r="F1610" s="2"/>
      <c r="G1610" s="2"/>
      <c r="H1610" s="2"/>
      <c r="I1610" s="2"/>
      <c r="J1610" s="2"/>
      <c r="K1610" s="107"/>
    </row>
    <row r="1611" spans="1:11" x14ac:dyDescent="0.35">
      <c r="A1611" s="111">
        <v>12</v>
      </c>
      <c r="B1611" s="109" t="s">
        <v>1894</v>
      </c>
      <c r="C1611" s="4" t="s">
        <v>1893</v>
      </c>
      <c r="D1611" s="2"/>
      <c r="E1611" s="2"/>
      <c r="F1611" s="2"/>
      <c r="G1611" s="2"/>
      <c r="H1611" s="2"/>
      <c r="I1611" s="2"/>
      <c r="J1611" s="2"/>
      <c r="K1611" s="107"/>
    </row>
    <row r="1612" spans="1:11" x14ac:dyDescent="0.35">
      <c r="A1612" s="111">
        <v>13</v>
      </c>
      <c r="B1612" s="109" t="s">
        <v>1892</v>
      </c>
      <c r="C1612" s="4" t="s">
        <v>1891</v>
      </c>
      <c r="D1612" s="2"/>
      <c r="E1612" s="2"/>
      <c r="F1612" s="2"/>
      <c r="G1612" s="2"/>
      <c r="H1612" s="2"/>
      <c r="I1612" s="2"/>
      <c r="J1612" s="2"/>
      <c r="K1612" s="107"/>
    </row>
    <row r="1613" spans="1:11" x14ac:dyDescent="0.35">
      <c r="A1613" s="111">
        <v>14</v>
      </c>
      <c r="B1613" s="109" t="s">
        <v>1890</v>
      </c>
      <c r="C1613" s="4" t="s">
        <v>1889</v>
      </c>
      <c r="D1613" s="2"/>
      <c r="E1613" s="2"/>
      <c r="F1613" s="2"/>
      <c r="G1613" s="2"/>
      <c r="H1613" s="2"/>
      <c r="I1613" s="2"/>
      <c r="J1613" s="2"/>
      <c r="K1613" s="107"/>
    </row>
    <row r="1614" spans="1:11" x14ac:dyDescent="0.35">
      <c r="A1614" s="111">
        <v>15</v>
      </c>
      <c r="B1614" s="109" t="s">
        <v>1888</v>
      </c>
      <c r="C1614" s="4" t="s">
        <v>1887</v>
      </c>
      <c r="D1614" s="2"/>
      <c r="E1614" s="2"/>
      <c r="F1614" s="2"/>
      <c r="G1614" s="2"/>
      <c r="H1614" s="2"/>
      <c r="I1614" s="2"/>
      <c r="J1614" s="2"/>
      <c r="K1614" s="107"/>
    </row>
    <row r="1615" spans="1:11" x14ac:dyDescent="0.35">
      <c r="A1615" s="111">
        <v>16</v>
      </c>
      <c r="B1615" s="109" t="s">
        <v>1886</v>
      </c>
      <c r="C1615" s="4" t="s">
        <v>1885</v>
      </c>
      <c r="D1615" s="2"/>
      <c r="E1615" s="2"/>
      <c r="F1615" s="2"/>
      <c r="G1615" s="2"/>
      <c r="H1615" s="2"/>
      <c r="I1615" s="2"/>
      <c r="J1615" s="2"/>
      <c r="K1615" s="107"/>
    </row>
    <row r="1616" spans="1:11" x14ac:dyDescent="0.35">
      <c r="A1616" s="111">
        <v>17</v>
      </c>
      <c r="B1616" s="109" t="s">
        <v>1884</v>
      </c>
      <c r="C1616" s="4" t="s">
        <v>1883</v>
      </c>
      <c r="D1616" s="2"/>
      <c r="E1616" s="2"/>
      <c r="F1616" s="2"/>
      <c r="G1616" s="2"/>
      <c r="H1616" s="2"/>
      <c r="I1616" s="2"/>
      <c r="J1616" s="2"/>
      <c r="K1616" s="107"/>
    </row>
    <row r="1617" spans="1:11" x14ac:dyDescent="0.35">
      <c r="A1617" s="111">
        <v>18</v>
      </c>
      <c r="B1617" s="109" t="s">
        <v>1882</v>
      </c>
      <c r="C1617" s="4" t="s">
        <v>1881</v>
      </c>
      <c r="D1617" s="2"/>
      <c r="E1617" s="2"/>
      <c r="F1617" s="2"/>
      <c r="G1617" s="2"/>
      <c r="H1617" s="2"/>
      <c r="I1617" s="2"/>
      <c r="J1617" s="2"/>
      <c r="K1617" s="107"/>
    </row>
    <row r="1618" spans="1:11" x14ac:dyDescent="0.35">
      <c r="A1618" s="111">
        <v>19</v>
      </c>
      <c r="B1618" s="109" t="s">
        <v>1880</v>
      </c>
      <c r="C1618" s="4" t="s">
        <v>1879</v>
      </c>
      <c r="D1618" s="2"/>
      <c r="E1618" s="2"/>
      <c r="F1618" s="2"/>
      <c r="G1618" s="2"/>
      <c r="H1618" s="2"/>
      <c r="I1618" s="2"/>
      <c r="J1618" s="2"/>
      <c r="K1618" s="107"/>
    </row>
    <row r="1619" spans="1:11" x14ac:dyDescent="0.35">
      <c r="A1619" s="111">
        <v>20</v>
      </c>
      <c r="B1619" s="109" t="s">
        <v>1878</v>
      </c>
      <c r="C1619" s="4" t="s">
        <v>1877</v>
      </c>
      <c r="D1619" s="2"/>
      <c r="E1619" s="2"/>
      <c r="F1619" s="2"/>
      <c r="G1619" s="2"/>
      <c r="H1619" s="2"/>
      <c r="I1619" s="2"/>
      <c r="J1619" s="2"/>
      <c r="K1619" s="107"/>
    </row>
    <row r="1620" spans="1:11" ht="15.75" customHeight="1" x14ac:dyDescent="0.35">
      <c r="A1620" s="111">
        <v>21</v>
      </c>
      <c r="B1620" s="109" t="s">
        <v>1876</v>
      </c>
      <c r="C1620" s="4" t="s">
        <v>1875</v>
      </c>
      <c r="D1620" s="2"/>
      <c r="E1620" s="2"/>
      <c r="F1620" s="2"/>
      <c r="G1620" s="2"/>
      <c r="H1620" s="2"/>
      <c r="I1620" s="2"/>
      <c r="J1620" s="2"/>
      <c r="K1620" s="107"/>
    </row>
    <row r="1621" spans="1:11" x14ac:dyDescent="0.35">
      <c r="A1621" s="111">
        <v>22</v>
      </c>
      <c r="B1621" s="109" t="s">
        <v>1874</v>
      </c>
      <c r="C1621" s="4" t="s">
        <v>1873</v>
      </c>
      <c r="D1621" s="2"/>
      <c r="E1621" s="2"/>
      <c r="F1621" s="2"/>
      <c r="G1621" s="2"/>
      <c r="H1621" s="2"/>
      <c r="I1621" s="2"/>
      <c r="J1621" s="2"/>
      <c r="K1621" s="107"/>
    </row>
    <row r="1622" spans="1:11" x14ac:dyDescent="0.35">
      <c r="A1622" s="111">
        <v>23</v>
      </c>
      <c r="B1622" s="109" t="s">
        <v>1872</v>
      </c>
      <c r="C1622" s="4" t="s">
        <v>1871</v>
      </c>
      <c r="D1622" s="2"/>
      <c r="E1622" s="2"/>
      <c r="F1622" s="2"/>
      <c r="G1622" s="2"/>
      <c r="H1622" s="2"/>
      <c r="I1622" s="2"/>
      <c r="J1622" s="2"/>
      <c r="K1622" s="107"/>
    </row>
    <row r="1623" spans="1:11" ht="15.75" customHeight="1" x14ac:dyDescent="0.35">
      <c r="A1623" s="111">
        <v>24</v>
      </c>
      <c r="B1623" s="109" t="s">
        <v>1870</v>
      </c>
      <c r="C1623" s="4" t="s">
        <v>1869</v>
      </c>
      <c r="D1623" s="2"/>
      <c r="E1623" s="2"/>
      <c r="F1623" s="2"/>
      <c r="G1623" s="2"/>
      <c r="H1623" s="2"/>
      <c r="I1623" s="2"/>
      <c r="J1623" s="2"/>
      <c r="K1623" s="107"/>
    </row>
    <row r="1624" spans="1:11" x14ac:dyDescent="0.35">
      <c r="A1624" s="111">
        <v>25</v>
      </c>
      <c r="B1624" s="109" t="s">
        <v>1868</v>
      </c>
      <c r="C1624" s="134" t="s">
        <v>1867</v>
      </c>
      <c r="D1624" s="2"/>
      <c r="E1624" s="2"/>
      <c r="F1624" s="2"/>
      <c r="G1624" s="2"/>
      <c r="H1624" s="2"/>
      <c r="I1624" s="2"/>
      <c r="J1624" s="2"/>
      <c r="K1624" s="107"/>
    </row>
    <row r="1625" spans="1:11" x14ac:dyDescent="0.35">
      <c r="A1625" s="111">
        <v>26</v>
      </c>
      <c r="B1625" s="109" t="s">
        <v>1866</v>
      </c>
      <c r="C1625" s="151" t="s">
        <v>1865</v>
      </c>
      <c r="D1625" s="2"/>
      <c r="E1625" s="2"/>
      <c r="F1625" s="2"/>
      <c r="G1625" s="2"/>
      <c r="H1625" s="2"/>
      <c r="I1625" s="2"/>
      <c r="J1625" s="2"/>
      <c r="K1625" s="107"/>
    </row>
    <row r="1626" spans="1:11" x14ac:dyDescent="0.35">
      <c r="A1626" s="111">
        <v>27</v>
      </c>
      <c r="B1626" s="109" t="s">
        <v>1864</v>
      </c>
      <c r="C1626" s="4" t="s">
        <v>1863</v>
      </c>
      <c r="D1626" s="2"/>
      <c r="E1626" s="2"/>
      <c r="F1626" s="2"/>
      <c r="G1626" s="2"/>
      <c r="H1626" s="2"/>
      <c r="I1626" s="2"/>
      <c r="J1626" s="2"/>
      <c r="K1626" s="107"/>
    </row>
    <row r="1627" spans="1:11" x14ac:dyDescent="0.35">
      <c r="A1627" s="111">
        <v>28</v>
      </c>
      <c r="B1627" s="109" t="s">
        <v>1862</v>
      </c>
      <c r="C1627" s="4" t="s">
        <v>1861</v>
      </c>
      <c r="D1627" s="2"/>
      <c r="E1627" s="2"/>
      <c r="F1627" s="2"/>
      <c r="G1627" s="2"/>
      <c r="H1627" s="2"/>
      <c r="I1627" s="2"/>
      <c r="J1627" s="2"/>
      <c r="K1627" s="107"/>
    </row>
    <row r="1628" spans="1:11" x14ac:dyDescent="0.35">
      <c r="A1628" s="110">
        <v>29</v>
      </c>
      <c r="B1628" s="109" t="s">
        <v>1860</v>
      </c>
      <c r="C1628" s="4" t="s">
        <v>1859</v>
      </c>
      <c r="D1628" s="2"/>
      <c r="E1628" s="2"/>
      <c r="F1628" s="2"/>
      <c r="G1628" s="2"/>
      <c r="H1628" s="2"/>
      <c r="I1628" s="2"/>
      <c r="J1628" s="2"/>
      <c r="K1628" s="107"/>
    </row>
    <row r="1629" spans="1:11" x14ac:dyDescent="0.35">
      <c r="A1629" s="110">
        <v>30</v>
      </c>
      <c r="B1629" s="109" t="s">
        <v>1858</v>
      </c>
      <c r="C1629" s="4" t="s">
        <v>1857</v>
      </c>
      <c r="D1629" s="2"/>
      <c r="E1629" s="2"/>
      <c r="F1629" s="2"/>
      <c r="G1629" s="2"/>
      <c r="H1629" s="2"/>
      <c r="I1629" s="2"/>
      <c r="J1629" s="2"/>
      <c r="K1629" s="107"/>
    </row>
    <row r="1630" spans="1:11" x14ac:dyDescent="0.35">
      <c r="A1630" s="110">
        <v>31</v>
      </c>
      <c r="B1630" s="109" t="s">
        <v>1856</v>
      </c>
      <c r="C1630" s="4" t="s">
        <v>1855</v>
      </c>
      <c r="D1630" s="2"/>
      <c r="E1630" s="2"/>
      <c r="F1630" s="2"/>
      <c r="G1630" s="2"/>
      <c r="H1630" s="2"/>
      <c r="I1630" s="2"/>
      <c r="J1630" s="2"/>
      <c r="K1630" s="107"/>
    </row>
    <row r="1631" spans="1:11" ht="15" thickBot="1" x14ac:dyDescent="0.4">
      <c r="A1631" s="106">
        <v>32</v>
      </c>
      <c r="B1631" s="105" t="s">
        <v>1854</v>
      </c>
      <c r="C1631" s="133" t="s">
        <v>1853</v>
      </c>
      <c r="D1631" s="103"/>
      <c r="E1631" s="103"/>
      <c r="F1631" s="103"/>
      <c r="G1631" s="103"/>
      <c r="H1631" s="103"/>
      <c r="I1631" s="103"/>
      <c r="J1631" s="103"/>
      <c r="K1631" s="102"/>
    </row>
    <row r="1633" spans="1:12" x14ac:dyDescent="0.35">
      <c r="D1633" s="360" t="s">
        <v>299</v>
      </c>
      <c r="E1633" s="360"/>
      <c r="F1633" s="360"/>
      <c r="G1633" s="360"/>
      <c r="H1633" s="360"/>
      <c r="I1633" s="360"/>
      <c r="J1633" s="360"/>
      <c r="K1633" s="360"/>
    </row>
    <row r="1634" spans="1:12" x14ac:dyDescent="0.35">
      <c r="D1634" s="360" t="s">
        <v>298</v>
      </c>
      <c r="E1634" s="360"/>
      <c r="F1634" s="360"/>
      <c r="G1634" s="360"/>
      <c r="H1634" s="360"/>
      <c r="I1634" s="360"/>
      <c r="J1634" s="360"/>
      <c r="K1634" s="360"/>
      <c r="L1634" s="150"/>
    </row>
    <row r="1639" spans="1:12" x14ac:dyDescent="0.35">
      <c r="C1639" s="365" t="s">
        <v>297</v>
      </c>
      <c r="D1639" s="365"/>
      <c r="E1639" s="365"/>
      <c r="F1639" s="365"/>
      <c r="G1639" s="365"/>
      <c r="H1639" s="365"/>
      <c r="I1639" s="365"/>
      <c r="J1639" s="365"/>
      <c r="K1639" s="365"/>
    </row>
    <row r="1648" spans="1:12" x14ac:dyDescent="0.35">
      <c r="A1648" s="352" t="s">
        <v>379</v>
      </c>
      <c r="B1648" s="352"/>
      <c r="C1648" s="352"/>
      <c r="D1648" s="352"/>
      <c r="E1648" s="352"/>
      <c r="F1648" s="352"/>
      <c r="G1648" s="352"/>
      <c r="H1648" s="352"/>
      <c r="I1648" s="352"/>
      <c r="J1648" s="352"/>
      <c r="K1648" s="352"/>
    </row>
    <row r="1649" spans="1:11" x14ac:dyDescent="0.35">
      <c r="A1649" s="352" t="s">
        <v>378</v>
      </c>
      <c r="B1649" s="352"/>
      <c r="C1649" s="352"/>
      <c r="D1649" s="352"/>
      <c r="E1649" s="352"/>
      <c r="F1649" s="352"/>
      <c r="G1649" s="352"/>
      <c r="H1649" s="352"/>
      <c r="I1649" s="352"/>
      <c r="J1649" s="352"/>
      <c r="K1649" s="352"/>
    </row>
    <row r="1650" spans="1:11" x14ac:dyDescent="0.35">
      <c r="A1650" s="352" t="s">
        <v>377</v>
      </c>
      <c r="B1650" s="352"/>
      <c r="C1650" s="352"/>
      <c r="D1650" s="352"/>
      <c r="E1650" s="352"/>
      <c r="F1650" s="352"/>
      <c r="G1650" s="352"/>
      <c r="H1650" s="352"/>
      <c r="I1650" s="352"/>
      <c r="J1650" s="352"/>
      <c r="K1650" s="352"/>
    </row>
    <row r="1651" spans="1:11" x14ac:dyDescent="0.35">
      <c r="A1651" s="119"/>
      <c r="B1651" s="119"/>
      <c r="C1651" s="119"/>
      <c r="D1651" s="119"/>
      <c r="E1651" s="119"/>
      <c r="F1651" s="119"/>
      <c r="G1651" s="119"/>
      <c r="H1651" s="119"/>
      <c r="I1651" s="119"/>
      <c r="J1651" s="119"/>
      <c r="K1651" s="119"/>
    </row>
    <row r="1652" spans="1:11" x14ac:dyDescent="0.35">
      <c r="A1652" s="352" t="s">
        <v>1852</v>
      </c>
      <c r="B1652" s="352"/>
      <c r="C1652" s="352"/>
      <c r="D1652" s="352"/>
      <c r="E1652" s="352"/>
      <c r="F1652" s="352"/>
      <c r="G1652" s="352"/>
      <c r="H1652" s="352"/>
      <c r="I1652" s="352"/>
      <c r="J1652" s="352"/>
      <c r="K1652" s="352"/>
    </row>
    <row r="1654" spans="1:11" x14ac:dyDescent="0.35">
      <c r="A1654" t="s">
        <v>375</v>
      </c>
    </row>
    <row r="1656" spans="1:11" x14ac:dyDescent="0.35">
      <c r="A1656" t="s">
        <v>374</v>
      </c>
    </row>
    <row r="1657" spans="1:11" x14ac:dyDescent="0.35">
      <c r="A1657" t="s">
        <v>373</v>
      </c>
    </row>
    <row r="1658" spans="1:11" ht="15" thickBot="1" x14ac:dyDescent="0.4"/>
    <row r="1659" spans="1:11" x14ac:dyDescent="0.35">
      <c r="A1659" s="353" t="s">
        <v>372</v>
      </c>
      <c r="B1659" s="357"/>
      <c r="C1659" s="361" t="s">
        <v>371</v>
      </c>
      <c r="D1659" s="357" t="s">
        <v>370</v>
      </c>
      <c r="E1659" s="357"/>
      <c r="F1659" s="357"/>
      <c r="G1659" s="357"/>
      <c r="H1659" s="357"/>
      <c r="I1659" s="357"/>
      <c r="J1659" s="361" t="s">
        <v>369</v>
      </c>
      <c r="K1659" s="363" t="s">
        <v>368</v>
      </c>
    </row>
    <row r="1660" spans="1:11" ht="15" thickBot="1" x14ac:dyDescent="0.4">
      <c r="A1660" s="118" t="s">
        <v>367</v>
      </c>
      <c r="B1660" s="117" t="s">
        <v>366</v>
      </c>
      <c r="C1660" s="362"/>
      <c r="D1660" s="117">
        <v>1</v>
      </c>
      <c r="E1660" s="117">
        <v>2</v>
      </c>
      <c r="F1660" s="117">
        <v>3</v>
      </c>
      <c r="G1660" s="117">
        <v>4</v>
      </c>
      <c r="H1660" s="117">
        <v>5</v>
      </c>
      <c r="I1660" s="117">
        <v>6</v>
      </c>
      <c r="J1660" s="362"/>
      <c r="K1660" s="364"/>
    </row>
    <row r="1661" spans="1:11" x14ac:dyDescent="0.35">
      <c r="A1661" s="116">
        <v>1</v>
      </c>
      <c r="B1661" s="115" t="s">
        <v>1851</v>
      </c>
      <c r="C1661" s="149" t="s">
        <v>1850</v>
      </c>
      <c r="D1661" s="113"/>
      <c r="E1661" s="113"/>
      <c r="F1661" s="113"/>
      <c r="G1661" s="113"/>
      <c r="H1661" s="113"/>
      <c r="I1661" s="113"/>
      <c r="J1661" s="113"/>
      <c r="K1661" s="112"/>
    </row>
    <row r="1662" spans="1:11" x14ac:dyDescent="0.35">
      <c r="A1662" s="111">
        <v>2</v>
      </c>
      <c r="B1662" s="109" t="s">
        <v>1849</v>
      </c>
      <c r="C1662" s="4" t="s">
        <v>1848</v>
      </c>
      <c r="D1662" s="2"/>
      <c r="E1662" s="2"/>
      <c r="F1662" s="2"/>
      <c r="G1662" s="2"/>
      <c r="H1662" s="2"/>
      <c r="I1662" s="2"/>
      <c r="J1662" s="2"/>
      <c r="K1662" s="107"/>
    </row>
    <row r="1663" spans="1:11" x14ac:dyDescent="0.35">
      <c r="A1663" s="111">
        <v>3</v>
      </c>
      <c r="B1663" s="109" t="s">
        <v>1847</v>
      </c>
      <c r="C1663" s="4" t="s">
        <v>1846</v>
      </c>
      <c r="D1663" s="2"/>
      <c r="E1663" s="2"/>
      <c r="F1663" s="2"/>
      <c r="G1663" s="2"/>
      <c r="H1663" s="2"/>
      <c r="I1663" s="2"/>
      <c r="J1663" s="2"/>
      <c r="K1663" s="107"/>
    </row>
    <row r="1664" spans="1:11" x14ac:dyDescent="0.35">
      <c r="A1664" s="111">
        <v>4</v>
      </c>
      <c r="B1664" s="109" t="s">
        <v>1845</v>
      </c>
      <c r="C1664" s="4" t="s">
        <v>1844</v>
      </c>
      <c r="D1664" s="2"/>
      <c r="E1664" s="2"/>
      <c r="F1664" s="2"/>
      <c r="G1664" s="2"/>
      <c r="H1664" s="2"/>
      <c r="I1664" s="2"/>
      <c r="J1664" s="2"/>
      <c r="K1664" s="107"/>
    </row>
    <row r="1665" spans="1:11" x14ac:dyDescent="0.35">
      <c r="A1665" s="111">
        <v>5</v>
      </c>
      <c r="B1665" s="109" t="s">
        <v>1843</v>
      </c>
      <c r="C1665" s="134" t="s">
        <v>1842</v>
      </c>
      <c r="D1665" s="2"/>
      <c r="E1665" s="2"/>
      <c r="F1665" s="2"/>
      <c r="G1665" s="2"/>
      <c r="H1665" s="2"/>
      <c r="I1665" s="2"/>
      <c r="J1665" s="2"/>
      <c r="K1665" s="107"/>
    </row>
    <row r="1666" spans="1:11" x14ac:dyDescent="0.35">
      <c r="A1666" s="111">
        <v>6</v>
      </c>
      <c r="B1666" s="109" t="s">
        <v>1841</v>
      </c>
      <c r="C1666" s="4" t="s">
        <v>1840</v>
      </c>
      <c r="D1666" s="2"/>
      <c r="E1666" s="2"/>
      <c r="F1666" s="2"/>
      <c r="G1666" s="2"/>
      <c r="H1666" s="2"/>
      <c r="I1666" s="2"/>
      <c r="J1666" s="2"/>
      <c r="K1666" s="107"/>
    </row>
    <row r="1667" spans="1:11" x14ac:dyDescent="0.35">
      <c r="A1667" s="111">
        <v>7</v>
      </c>
      <c r="B1667" s="109" t="s">
        <v>1839</v>
      </c>
      <c r="C1667" s="4" t="s">
        <v>1838</v>
      </c>
      <c r="D1667" s="2"/>
      <c r="E1667" s="2"/>
      <c r="F1667" s="2"/>
      <c r="G1667" s="2"/>
      <c r="H1667" s="2"/>
      <c r="I1667" s="2"/>
      <c r="J1667" s="2"/>
      <c r="K1667" s="107"/>
    </row>
    <row r="1668" spans="1:11" x14ac:dyDescent="0.35">
      <c r="A1668" s="111">
        <v>8</v>
      </c>
      <c r="B1668" s="109" t="s">
        <v>1837</v>
      </c>
      <c r="C1668" s="4" t="s">
        <v>1836</v>
      </c>
      <c r="D1668" s="2"/>
      <c r="E1668" s="2"/>
      <c r="F1668" s="2"/>
      <c r="G1668" s="2"/>
      <c r="H1668" s="2"/>
      <c r="I1668" s="2"/>
      <c r="J1668" s="2"/>
      <c r="K1668" s="107"/>
    </row>
    <row r="1669" spans="1:11" x14ac:dyDescent="0.35">
      <c r="A1669" s="111">
        <v>9</v>
      </c>
      <c r="B1669" s="109" t="s">
        <v>1835</v>
      </c>
      <c r="C1669" s="4" t="s">
        <v>1834</v>
      </c>
      <c r="D1669" s="2"/>
      <c r="E1669" s="2"/>
      <c r="F1669" s="2"/>
      <c r="G1669" s="2"/>
      <c r="H1669" s="2"/>
      <c r="I1669" s="2"/>
      <c r="J1669" s="2"/>
      <c r="K1669" s="107"/>
    </row>
    <row r="1670" spans="1:11" x14ac:dyDescent="0.35">
      <c r="A1670" s="111">
        <v>10</v>
      </c>
      <c r="B1670" s="109" t="s">
        <v>1833</v>
      </c>
      <c r="C1670" s="4" t="s">
        <v>1832</v>
      </c>
      <c r="D1670" s="2"/>
      <c r="E1670" s="2"/>
      <c r="F1670" s="2"/>
      <c r="G1670" s="2"/>
      <c r="H1670" s="2"/>
      <c r="I1670" s="2"/>
      <c r="J1670" s="2"/>
      <c r="K1670" s="107"/>
    </row>
    <row r="1671" spans="1:11" x14ac:dyDescent="0.35">
      <c r="A1671" s="111">
        <v>11</v>
      </c>
      <c r="B1671" s="109" t="s">
        <v>1831</v>
      </c>
      <c r="C1671" s="134" t="s">
        <v>1830</v>
      </c>
      <c r="D1671" s="2"/>
      <c r="E1671" s="2"/>
      <c r="F1671" s="2"/>
      <c r="G1671" s="2"/>
      <c r="H1671" s="2"/>
      <c r="I1671" s="2"/>
      <c r="J1671" s="2"/>
      <c r="K1671" s="107"/>
    </row>
    <row r="1672" spans="1:11" x14ac:dyDescent="0.35">
      <c r="A1672" s="111">
        <v>12</v>
      </c>
      <c r="B1672" s="109" t="s">
        <v>1829</v>
      </c>
      <c r="C1672" s="4" t="s">
        <v>1828</v>
      </c>
      <c r="D1672" s="2"/>
      <c r="E1672" s="2"/>
      <c r="F1672" s="2"/>
      <c r="G1672" s="2"/>
      <c r="H1672" s="2"/>
      <c r="I1672" s="2"/>
      <c r="J1672" s="2"/>
      <c r="K1672" s="107"/>
    </row>
    <row r="1673" spans="1:11" x14ac:dyDescent="0.35">
      <c r="A1673" s="111">
        <v>13</v>
      </c>
      <c r="B1673" s="109" t="s">
        <v>1827</v>
      </c>
      <c r="C1673" s="4" t="s">
        <v>1826</v>
      </c>
      <c r="D1673" s="2"/>
      <c r="E1673" s="2"/>
      <c r="F1673" s="2"/>
      <c r="G1673" s="2"/>
      <c r="H1673" s="2"/>
      <c r="I1673" s="2"/>
      <c r="J1673" s="2"/>
      <c r="K1673" s="107"/>
    </row>
    <row r="1674" spans="1:11" x14ac:dyDescent="0.35">
      <c r="A1674" s="111">
        <v>14</v>
      </c>
      <c r="B1674" s="109" t="s">
        <v>1825</v>
      </c>
      <c r="C1674" s="4" t="s">
        <v>1824</v>
      </c>
      <c r="D1674" s="2"/>
      <c r="E1674" s="2"/>
      <c r="F1674" s="2"/>
      <c r="G1674" s="2"/>
      <c r="H1674" s="2"/>
      <c r="I1674" s="2"/>
      <c r="J1674" s="2"/>
      <c r="K1674" s="107"/>
    </row>
    <row r="1675" spans="1:11" x14ac:dyDescent="0.35">
      <c r="A1675" s="111">
        <v>15</v>
      </c>
      <c r="B1675" s="109" t="s">
        <v>1823</v>
      </c>
      <c r="C1675" s="4" t="s">
        <v>1822</v>
      </c>
      <c r="D1675" s="2"/>
      <c r="E1675" s="2"/>
      <c r="F1675" s="2"/>
      <c r="G1675" s="2"/>
      <c r="H1675" s="2"/>
      <c r="I1675" s="2"/>
      <c r="J1675" s="2"/>
      <c r="K1675" s="107"/>
    </row>
    <row r="1676" spans="1:11" x14ac:dyDescent="0.35">
      <c r="A1676" s="111">
        <v>16</v>
      </c>
      <c r="B1676" s="109" t="s">
        <v>1821</v>
      </c>
      <c r="C1676" s="134" t="s">
        <v>1820</v>
      </c>
      <c r="D1676" s="2"/>
      <c r="E1676" s="2"/>
      <c r="F1676" s="2"/>
      <c r="G1676" s="2"/>
      <c r="H1676" s="2"/>
      <c r="I1676" s="2"/>
      <c r="J1676" s="2"/>
      <c r="K1676" s="107"/>
    </row>
    <row r="1677" spans="1:11" x14ac:dyDescent="0.35">
      <c r="A1677" s="111">
        <v>17</v>
      </c>
      <c r="B1677" s="109" t="s">
        <v>1819</v>
      </c>
      <c r="C1677" s="4" t="s">
        <v>1818</v>
      </c>
      <c r="D1677" s="2"/>
      <c r="E1677" s="2"/>
      <c r="F1677" s="2"/>
      <c r="G1677" s="2"/>
      <c r="H1677" s="2"/>
      <c r="I1677" s="2"/>
      <c r="J1677" s="2"/>
      <c r="K1677" s="107"/>
    </row>
    <row r="1678" spans="1:11" x14ac:dyDescent="0.35">
      <c r="A1678" s="111">
        <v>18</v>
      </c>
      <c r="B1678" s="109" t="s">
        <v>1817</v>
      </c>
      <c r="C1678" s="4" t="s">
        <v>1816</v>
      </c>
      <c r="D1678" s="2"/>
      <c r="E1678" s="2"/>
      <c r="F1678" s="2"/>
      <c r="G1678" s="2"/>
      <c r="H1678" s="2"/>
      <c r="I1678" s="2"/>
      <c r="J1678" s="2"/>
      <c r="K1678" s="107"/>
    </row>
    <row r="1679" spans="1:11" x14ac:dyDescent="0.35">
      <c r="A1679" s="111">
        <v>19</v>
      </c>
      <c r="B1679" s="109" t="s">
        <v>1815</v>
      </c>
      <c r="C1679" s="4" t="s">
        <v>1814</v>
      </c>
      <c r="D1679" s="2"/>
      <c r="E1679" s="2"/>
      <c r="F1679" s="2"/>
      <c r="G1679" s="2"/>
      <c r="H1679" s="2"/>
      <c r="I1679" s="2"/>
      <c r="J1679" s="2"/>
      <c r="K1679" s="107"/>
    </row>
    <row r="1680" spans="1:11" x14ac:dyDescent="0.35">
      <c r="A1680" s="111">
        <v>20</v>
      </c>
      <c r="B1680" s="109" t="s">
        <v>1813</v>
      </c>
      <c r="C1680" s="4" t="s">
        <v>1812</v>
      </c>
      <c r="D1680" s="2"/>
      <c r="E1680" s="2"/>
      <c r="F1680" s="2"/>
      <c r="G1680" s="2"/>
      <c r="H1680" s="2"/>
      <c r="I1680" s="2"/>
      <c r="J1680" s="2"/>
      <c r="K1680" s="107"/>
    </row>
    <row r="1681" spans="1:11" x14ac:dyDescent="0.35">
      <c r="A1681" s="111">
        <v>21</v>
      </c>
      <c r="B1681" s="109" t="s">
        <v>1811</v>
      </c>
      <c r="C1681" s="4" t="s">
        <v>1810</v>
      </c>
      <c r="D1681" s="2"/>
      <c r="E1681" s="2"/>
      <c r="F1681" s="2"/>
      <c r="G1681" s="2"/>
      <c r="H1681" s="2"/>
      <c r="I1681" s="2"/>
      <c r="J1681" s="2"/>
      <c r="K1681" s="107"/>
    </row>
    <row r="1682" spans="1:11" x14ac:dyDescent="0.35">
      <c r="A1682" s="111">
        <v>22</v>
      </c>
      <c r="B1682" s="109" t="s">
        <v>1809</v>
      </c>
      <c r="C1682" s="4" t="s">
        <v>1808</v>
      </c>
      <c r="D1682" s="2"/>
      <c r="E1682" s="2"/>
      <c r="F1682" s="2"/>
      <c r="G1682" s="2"/>
      <c r="H1682" s="2"/>
      <c r="I1682" s="2"/>
      <c r="J1682" s="2"/>
      <c r="K1682" s="107"/>
    </row>
    <row r="1683" spans="1:11" x14ac:dyDescent="0.35">
      <c r="A1683" s="111">
        <v>23</v>
      </c>
      <c r="B1683" s="109" t="s">
        <v>1807</v>
      </c>
      <c r="C1683" s="4" t="s">
        <v>1806</v>
      </c>
      <c r="D1683" s="2"/>
      <c r="E1683" s="2"/>
      <c r="F1683" s="2"/>
      <c r="G1683" s="2"/>
      <c r="H1683" s="2"/>
      <c r="I1683" s="2"/>
      <c r="J1683" s="2"/>
      <c r="K1683" s="107"/>
    </row>
    <row r="1684" spans="1:11" x14ac:dyDescent="0.35">
      <c r="A1684" s="111">
        <v>24</v>
      </c>
      <c r="B1684" s="109" t="s">
        <v>1805</v>
      </c>
      <c r="C1684" s="4" t="s">
        <v>1804</v>
      </c>
      <c r="D1684" s="2"/>
      <c r="E1684" s="2"/>
      <c r="F1684" s="2"/>
      <c r="G1684" s="2"/>
      <c r="H1684" s="2"/>
      <c r="I1684" s="2"/>
      <c r="J1684" s="2"/>
      <c r="K1684" s="107"/>
    </row>
    <row r="1685" spans="1:11" x14ac:dyDescent="0.35">
      <c r="A1685" s="111">
        <v>25</v>
      </c>
      <c r="B1685" s="109" t="s">
        <v>1803</v>
      </c>
      <c r="C1685" s="4" t="s">
        <v>1802</v>
      </c>
      <c r="D1685" s="2"/>
      <c r="E1685" s="2"/>
      <c r="F1685" s="2"/>
      <c r="G1685" s="2"/>
      <c r="H1685" s="2"/>
      <c r="I1685" s="2"/>
      <c r="J1685" s="2"/>
      <c r="K1685" s="107"/>
    </row>
    <row r="1686" spans="1:11" x14ac:dyDescent="0.35">
      <c r="A1686" s="111">
        <v>26</v>
      </c>
      <c r="B1686" s="109" t="s">
        <v>1801</v>
      </c>
      <c r="C1686" s="4" t="s">
        <v>1800</v>
      </c>
      <c r="D1686" s="2"/>
      <c r="E1686" s="2"/>
      <c r="F1686" s="2"/>
      <c r="G1686" s="2"/>
      <c r="H1686" s="2"/>
      <c r="I1686" s="2"/>
      <c r="J1686" s="2"/>
      <c r="K1686" s="107"/>
    </row>
    <row r="1687" spans="1:11" x14ac:dyDescent="0.35">
      <c r="A1687" s="111">
        <v>27</v>
      </c>
      <c r="B1687" s="109" t="s">
        <v>1799</v>
      </c>
      <c r="C1687" s="4" t="s">
        <v>1798</v>
      </c>
      <c r="D1687" s="2"/>
      <c r="E1687" s="2"/>
      <c r="F1687" s="2"/>
      <c r="G1687" s="2"/>
      <c r="H1687" s="2"/>
      <c r="I1687" s="2"/>
      <c r="J1687" s="2"/>
      <c r="K1687" s="107"/>
    </row>
    <row r="1688" spans="1:11" x14ac:dyDescent="0.35">
      <c r="A1688" s="111">
        <v>28</v>
      </c>
      <c r="B1688" s="109" t="s">
        <v>1797</v>
      </c>
      <c r="C1688" s="4" t="s">
        <v>1796</v>
      </c>
      <c r="D1688" s="2"/>
      <c r="E1688" s="2"/>
      <c r="F1688" s="2"/>
      <c r="G1688" s="2"/>
      <c r="H1688" s="2"/>
      <c r="I1688" s="2"/>
      <c r="J1688" s="2"/>
      <c r="K1688" s="107"/>
    </row>
    <row r="1689" spans="1:11" x14ac:dyDescent="0.35">
      <c r="A1689" s="110">
        <v>29</v>
      </c>
      <c r="B1689" s="109" t="s">
        <v>1795</v>
      </c>
      <c r="C1689" s="4" t="s">
        <v>1794</v>
      </c>
      <c r="D1689" s="2"/>
      <c r="E1689" s="2"/>
      <c r="F1689" s="2"/>
      <c r="G1689" s="2"/>
      <c r="H1689" s="2"/>
      <c r="I1689" s="2"/>
      <c r="J1689" s="2"/>
      <c r="K1689" s="107"/>
    </row>
    <row r="1690" spans="1:11" x14ac:dyDescent="0.35">
      <c r="A1690" s="110">
        <v>30</v>
      </c>
      <c r="B1690" s="109" t="s">
        <v>1793</v>
      </c>
      <c r="C1690" s="4" t="s">
        <v>1792</v>
      </c>
      <c r="D1690" s="2"/>
      <c r="E1690" s="2"/>
      <c r="F1690" s="2"/>
      <c r="G1690" s="2"/>
      <c r="H1690" s="2"/>
      <c r="I1690" s="2"/>
      <c r="J1690" s="2"/>
      <c r="K1690" s="107"/>
    </row>
    <row r="1691" spans="1:11" x14ac:dyDescent="0.35">
      <c r="A1691" s="110">
        <v>31</v>
      </c>
      <c r="B1691" s="109" t="s">
        <v>1791</v>
      </c>
      <c r="C1691" s="4" t="s">
        <v>1790</v>
      </c>
      <c r="D1691" s="2"/>
      <c r="E1691" s="2"/>
      <c r="F1691" s="2"/>
      <c r="G1691" s="2"/>
      <c r="H1691" s="2"/>
      <c r="I1691" s="2"/>
      <c r="J1691" s="2"/>
      <c r="K1691" s="107"/>
    </row>
    <row r="1692" spans="1:11" x14ac:dyDescent="0.35">
      <c r="A1692" s="110">
        <v>32</v>
      </c>
      <c r="B1692" s="109" t="s">
        <v>1789</v>
      </c>
      <c r="C1692" s="4" t="s">
        <v>1788</v>
      </c>
      <c r="D1692" s="2"/>
      <c r="E1692" s="2"/>
      <c r="F1692" s="2"/>
      <c r="G1692" s="2"/>
      <c r="H1692" s="2"/>
      <c r="I1692" s="2"/>
      <c r="J1692" s="2"/>
      <c r="K1692" s="107"/>
    </row>
    <row r="1693" spans="1:11" ht="15" thickBot="1" x14ac:dyDescent="0.4">
      <c r="A1693" s="106">
        <v>33</v>
      </c>
      <c r="B1693" s="105" t="s">
        <v>1787</v>
      </c>
      <c r="C1693" s="133" t="s">
        <v>1786</v>
      </c>
      <c r="D1693" s="103"/>
      <c r="E1693" s="103"/>
      <c r="F1693" s="103"/>
      <c r="G1693" s="103"/>
      <c r="H1693" s="103"/>
      <c r="I1693" s="103"/>
      <c r="J1693" s="103"/>
      <c r="K1693" s="102"/>
    </row>
    <row r="1694" spans="1:11" x14ac:dyDescent="0.35">
      <c r="C1694" s="146"/>
    </row>
    <row r="1695" spans="1:11" x14ac:dyDescent="0.35">
      <c r="D1695" s="360" t="s">
        <v>299</v>
      </c>
      <c r="E1695" s="360"/>
      <c r="F1695" s="360"/>
      <c r="G1695" s="360"/>
      <c r="H1695" s="360"/>
      <c r="I1695" s="360"/>
      <c r="J1695" s="360"/>
      <c r="K1695" s="360"/>
    </row>
    <row r="1696" spans="1:11" x14ac:dyDescent="0.35">
      <c r="D1696" s="360" t="s">
        <v>298</v>
      </c>
      <c r="E1696" s="360"/>
      <c r="F1696" s="360"/>
      <c r="G1696" s="360"/>
      <c r="H1696" s="360"/>
      <c r="I1696" s="360"/>
      <c r="J1696" s="360"/>
      <c r="K1696" s="360"/>
    </row>
    <row r="1701" spans="1:11" x14ac:dyDescent="0.35">
      <c r="C1701" s="365" t="s">
        <v>297</v>
      </c>
      <c r="D1701" s="365"/>
      <c r="E1701" s="365"/>
      <c r="F1701" s="365"/>
      <c r="G1701" s="365"/>
      <c r="H1701" s="365"/>
      <c r="I1701" s="365"/>
      <c r="J1701" s="365"/>
      <c r="K1701" s="365"/>
    </row>
    <row r="1709" spans="1:11" x14ac:dyDescent="0.35">
      <c r="A1709" s="352" t="s">
        <v>379</v>
      </c>
      <c r="B1709" s="352"/>
      <c r="C1709" s="352"/>
      <c r="D1709" s="352"/>
      <c r="E1709" s="352"/>
      <c r="F1709" s="352"/>
      <c r="G1709" s="352"/>
      <c r="H1709" s="352"/>
      <c r="I1709" s="352"/>
      <c r="J1709" s="352"/>
      <c r="K1709" s="352"/>
    </row>
    <row r="1710" spans="1:11" x14ac:dyDescent="0.35">
      <c r="A1710" s="352" t="s">
        <v>378</v>
      </c>
      <c r="B1710" s="352"/>
      <c r="C1710" s="352"/>
      <c r="D1710" s="352"/>
      <c r="E1710" s="352"/>
      <c r="F1710" s="352"/>
      <c r="G1710" s="352"/>
      <c r="H1710" s="352"/>
      <c r="I1710" s="352"/>
      <c r="J1710" s="352"/>
      <c r="K1710" s="352"/>
    </row>
    <row r="1711" spans="1:11" x14ac:dyDescent="0.35">
      <c r="A1711" s="352" t="s">
        <v>377</v>
      </c>
      <c r="B1711" s="352"/>
      <c r="C1711" s="352"/>
      <c r="D1711" s="352"/>
      <c r="E1711" s="352"/>
      <c r="F1711" s="352"/>
      <c r="G1711" s="352"/>
      <c r="H1711" s="352"/>
      <c r="I1711" s="352"/>
      <c r="J1711" s="352"/>
      <c r="K1711" s="352"/>
    </row>
    <row r="1712" spans="1:11" x14ac:dyDescent="0.35">
      <c r="A1712" s="119"/>
      <c r="B1712" s="119"/>
      <c r="C1712" s="119"/>
      <c r="D1712" s="119"/>
      <c r="E1712" s="119"/>
      <c r="F1712" s="119"/>
      <c r="G1712" s="119"/>
      <c r="H1712" s="119"/>
      <c r="I1712" s="119"/>
      <c r="J1712" s="119"/>
      <c r="K1712" s="119"/>
    </row>
    <row r="1713" spans="1:11" x14ac:dyDescent="0.35">
      <c r="A1713" s="352" t="s">
        <v>1785</v>
      </c>
      <c r="B1713" s="352"/>
      <c r="C1713" s="352"/>
      <c r="D1713" s="352"/>
      <c r="E1713" s="352"/>
      <c r="F1713" s="352"/>
      <c r="G1713" s="352"/>
      <c r="H1713" s="352"/>
      <c r="I1713" s="352"/>
      <c r="J1713" s="352"/>
      <c r="K1713" s="352"/>
    </row>
    <row r="1715" spans="1:11" x14ac:dyDescent="0.35">
      <c r="A1715" t="s">
        <v>375</v>
      </c>
    </row>
    <row r="1717" spans="1:11" x14ac:dyDescent="0.35">
      <c r="A1717" t="s">
        <v>374</v>
      </c>
    </row>
    <row r="1718" spans="1:11" x14ac:dyDescent="0.35">
      <c r="A1718" t="s">
        <v>373</v>
      </c>
    </row>
    <row r="1719" spans="1:11" ht="15.75" customHeight="1" thickBot="1" x14ac:dyDescent="0.4"/>
    <row r="1720" spans="1:11" x14ac:dyDescent="0.35">
      <c r="A1720" s="353" t="s">
        <v>372</v>
      </c>
      <c r="B1720" s="357"/>
      <c r="C1720" s="361" t="s">
        <v>371</v>
      </c>
      <c r="D1720" s="357" t="s">
        <v>370</v>
      </c>
      <c r="E1720" s="357"/>
      <c r="F1720" s="357"/>
      <c r="G1720" s="357"/>
      <c r="H1720" s="357"/>
      <c r="I1720" s="357"/>
      <c r="J1720" s="361" t="s">
        <v>369</v>
      </c>
      <c r="K1720" s="363" t="s">
        <v>368</v>
      </c>
    </row>
    <row r="1721" spans="1:11" ht="15" thickBot="1" x14ac:dyDescent="0.4">
      <c r="A1721" s="118" t="s">
        <v>367</v>
      </c>
      <c r="B1721" s="117" t="s">
        <v>366</v>
      </c>
      <c r="C1721" s="362"/>
      <c r="D1721" s="117">
        <v>1</v>
      </c>
      <c r="E1721" s="117">
        <v>2</v>
      </c>
      <c r="F1721" s="117">
        <v>3</v>
      </c>
      <c r="G1721" s="117">
        <v>4</v>
      </c>
      <c r="H1721" s="117">
        <v>5</v>
      </c>
      <c r="I1721" s="117">
        <v>6</v>
      </c>
      <c r="J1721" s="362"/>
      <c r="K1721" s="364"/>
    </row>
    <row r="1722" spans="1:11" x14ac:dyDescent="0.35">
      <c r="A1722" s="116">
        <v>1</v>
      </c>
      <c r="B1722" s="115" t="s">
        <v>1784</v>
      </c>
      <c r="C1722" s="149" t="s">
        <v>1783</v>
      </c>
      <c r="D1722" s="113"/>
      <c r="E1722" s="113"/>
      <c r="F1722" s="113"/>
      <c r="G1722" s="113"/>
      <c r="H1722" s="113"/>
      <c r="I1722" s="113"/>
      <c r="J1722" s="113"/>
      <c r="K1722" s="112"/>
    </row>
    <row r="1723" spans="1:11" x14ac:dyDescent="0.35">
      <c r="A1723" s="111">
        <v>2</v>
      </c>
      <c r="B1723" s="109" t="s">
        <v>1782</v>
      </c>
      <c r="C1723" s="4" t="s">
        <v>1781</v>
      </c>
      <c r="D1723" s="2"/>
      <c r="E1723" s="2"/>
      <c r="F1723" s="2"/>
      <c r="G1723" s="2"/>
      <c r="H1723" s="2"/>
      <c r="I1723" s="2"/>
      <c r="J1723" s="2"/>
      <c r="K1723" s="107"/>
    </row>
    <row r="1724" spans="1:11" x14ac:dyDescent="0.35">
      <c r="A1724" s="111">
        <v>3</v>
      </c>
      <c r="B1724" s="109" t="s">
        <v>1780</v>
      </c>
      <c r="C1724" s="147" t="s">
        <v>1779</v>
      </c>
      <c r="D1724" s="2"/>
      <c r="E1724" s="2"/>
      <c r="F1724" s="2"/>
      <c r="G1724" s="2"/>
      <c r="H1724" s="2"/>
      <c r="I1724" s="2"/>
      <c r="J1724" s="2"/>
      <c r="K1724" s="107"/>
    </row>
    <row r="1725" spans="1:11" x14ac:dyDescent="0.35">
      <c r="A1725" s="111">
        <v>4</v>
      </c>
      <c r="B1725" s="109" t="s">
        <v>1778</v>
      </c>
      <c r="C1725" s="4" t="s">
        <v>1777</v>
      </c>
      <c r="D1725" s="2"/>
      <c r="E1725" s="2"/>
      <c r="F1725" s="2"/>
      <c r="G1725" s="2"/>
      <c r="H1725" s="2"/>
      <c r="I1725" s="2"/>
      <c r="J1725" s="2"/>
      <c r="K1725" s="107"/>
    </row>
    <row r="1726" spans="1:11" x14ac:dyDescent="0.35">
      <c r="A1726" s="111">
        <v>5</v>
      </c>
      <c r="B1726" s="109" t="s">
        <v>1776</v>
      </c>
      <c r="C1726" s="4" t="s">
        <v>1775</v>
      </c>
      <c r="D1726" s="2"/>
      <c r="E1726" s="2"/>
      <c r="F1726" s="2"/>
      <c r="G1726" s="2"/>
      <c r="H1726" s="2"/>
      <c r="I1726" s="2"/>
      <c r="J1726" s="2"/>
      <c r="K1726" s="107"/>
    </row>
    <row r="1727" spans="1:11" x14ac:dyDescent="0.35">
      <c r="A1727" s="111">
        <v>6</v>
      </c>
      <c r="B1727" s="109" t="s">
        <v>1774</v>
      </c>
      <c r="C1727" s="4" t="s">
        <v>1773</v>
      </c>
      <c r="D1727" s="2"/>
      <c r="E1727" s="2"/>
      <c r="F1727" s="2"/>
      <c r="G1727" s="2"/>
      <c r="H1727" s="2"/>
      <c r="I1727" s="2"/>
      <c r="J1727" s="2"/>
      <c r="K1727" s="107"/>
    </row>
    <row r="1728" spans="1:11" x14ac:dyDescent="0.35">
      <c r="A1728" s="111">
        <v>7</v>
      </c>
      <c r="B1728" s="109" t="s">
        <v>1772</v>
      </c>
      <c r="C1728" s="4" t="s">
        <v>1771</v>
      </c>
      <c r="D1728" s="2"/>
      <c r="E1728" s="2"/>
      <c r="F1728" s="2"/>
      <c r="G1728" s="2"/>
      <c r="H1728" s="2"/>
      <c r="I1728" s="2"/>
      <c r="J1728" s="2"/>
      <c r="K1728" s="107"/>
    </row>
    <row r="1729" spans="1:11" x14ac:dyDescent="0.35">
      <c r="A1729" s="111">
        <v>8</v>
      </c>
      <c r="B1729" s="109" t="s">
        <v>1770</v>
      </c>
      <c r="C1729" s="4" t="s">
        <v>1769</v>
      </c>
      <c r="D1729" s="2"/>
      <c r="E1729" s="2"/>
      <c r="F1729" s="2"/>
      <c r="G1729" s="2"/>
      <c r="H1729" s="2"/>
      <c r="I1729" s="2"/>
      <c r="J1729" s="2"/>
      <c r="K1729" s="107"/>
    </row>
    <row r="1730" spans="1:11" x14ac:dyDescent="0.35">
      <c r="A1730" s="111">
        <v>9</v>
      </c>
      <c r="B1730" s="109" t="s">
        <v>1768</v>
      </c>
      <c r="C1730" s="4" t="s">
        <v>1767</v>
      </c>
      <c r="D1730" s="2"/>
      <c r="E1730" s="2"/>
      <c r="F1730" s="2"/>
      <c r="G1730" s="2"/>
      <c r="H1730" s="2"/>
      <c r="I1730" s="2"/>
      <c r="J1730" s="2"/>
      <c r="K1730" s="107"/>
    </row>
    <row r="1731" spans="1:11" x14ac:dyDescent="0.35">
      <c r="A1731" s="111">
        <v>10</v>
      </c>
      <c r="B1731" s="109" t="s">
        <v>1766</v>
      </c>
      <c r="C1731" s="4" t="s">
        <v>1765</v>
      </c>
      <c r="D1731" s="2"/>
      <c r="E1731" s="2"/>
      <c r="F1731" s="2"/>
      <c r="G1731" s="2"/>
      <c r="H1731" s="2"/>
      <c r="I1731" s="2"/>
      <c r="J1731" s="2"/>
      <c r="K1731" s="107"/>
    </row>
    <row r="1732" spans="1:11" x14ac:dyDescent="0.35">
      <c r="A1732" s="111">
        <v>11</v>
      </c>
      <c r="B1732" s="109" t="s">
        <v>1764</v>
      </c>
      <c r="C1732" s="4" t="s">
        <v>1763</v>
      </c>
      <c r="D1732" s="2"/>
      <c r="E1732" s="2"/>
      <c r="F1732" s="2"/>
      <c r="G1732" s="2"/>
      <c r="H1732" s="2"/>
      <c r="I1732" s="2"/>
      <c r="J1732" s="2"/>
      <c r="K1732" s="107"/>
    </row>
    <row r="1733" spans="1:11" x14ac:dyDescent="0.35">
      <c r="A1733" s="111">
        <v>12</v>
      </c>
      <c r="B1733" s="109" t="s">
        <v>1762</v>
      </c>
      <c r="C1733" s="4" t="s">
        <v>1761</v>
      </c>
      <c r="D1733" s="2"/>
      <c r="E1733" s="2"/>
      <c r="F1733" s="2"/>
      <c r="G1733" s="2"/>
      <c r="H1733" s="2"/>
      <c r="I1733" s="2"/>
      <c r="J1733" s="2"/>
      <c r="K1733" s="107"/>
    </row>
    <row r="1734" spans="1:11" x14ac:dyDescent="0.35">
      <c r="A1734" s="111">
        <v>13</v>
      </c>
      <c r="B1734" s="109" t="s">
        <v>1760</v>
      </c>
      <c r="C1734" s="4" t="s">
        <v>1759</v>
      </c>
      <c r="D1734" s="2"/>
      <c r="E1734" s="2"/>
      <c r="F1734" s="2"/>
      <c r="G1734" s="2"/>
      <c r="H1734" s="2"/>
      <c r="I1734" s="2"/>
      <c r="J1734" s="2"/>
      <c r="K1734" s="107"/>
    </row>
    <row r="1735" spans="1:11" x14ac:dyDescent="0.35">
      <c r="A1735" s="111">
        <v>14</v>
      </c>
      <c r="B1735" s="109" t="s">
        <v>1758</v>
      </c>
      <c r="C1735" s="4" t="s">
        <v>1757</v>
      </c>
      <c r="D1735" s="2"/>
      <c r="E1735" s="2"/>
      <c r="F1735" s="2"/>
      <c r="G1735" s="2"/>
      <c r="H1735" s="2"/>
      <c r="I1735" s="2"/>
      <c r="J1735" s="2"/>
      <c r="K1735" s="107"/>
    </row>
    <row r="1736" spans="1:11" x14ac:dyDescent="0.35">
      <c r="A1736" s="111">
        <v>15</v>
      </c>
      <c r="B1736" s="109" t="s">
        <v>1756</v>
      </c>
      <c r="C1736" s="4" t="s">
        <v>1755</v>
      </c>
      <c r="D1736" s="2"/>
      <c r="E1736" s="2"/>
      <c r="F1736" s="2"/>
      <c r="G1736" s="2"/>
      <c r="H1736" s="2"/>
      <c r="I1736" s="2"/>
      <c r="J1736" s="2"/>
      <c r="K1736" s="107"/>
    </row>
    <row r="1737" spans="1:11" x14ac:dyDescent="0.35">
      <c r="A1737" s="111">
        <v>16</v>
      </c>
      <c r="B1737" s="109" t="s">
        <v>1754</v>
      </c>
      <c r="C1737" s="4" t="s">
        <v>1753</v>
      </c>
      <c r="D1737" s="2"/>
      <c r="E1737" s="2"/>
      <c r="F1737" s="2"/>
      <c r="G1737" s="2"/>
      <c r="H1737" s="2"/>
      <c r="I1737" s="2"/>
      <c r="J1737" s="2"/>
      <c r="K1737" s="107"/>
    </row>
    <row r="1738" spans="1:11" x14ac:dyDescent="0.35">
      <c r="A1738" s="111">
        <v>17</v>
      </c>
      <c r="B1738" s="109" t="s">
        <v>1752</v>
      </c>
      <c r="C1738" s="134" t="s">
        <v>1751</v>
      </c>
      <c r="D1738" s="2"/>
      <c r="E1738" s="2"/>
      <c r="F1738" s="2"/>
      <c r="G1738" s="2"/>
      <c r="H1738" s="2"/>
      <c r="I1738" s="2"/>
      <c r="J1738" s="2"/>
      <c r="K1738" s="107"/>
    </row>
    <row r="1739" spans="1:11" x14ac:dyDescent="0.35">
      <c r="A1739" s="111">
        <v>18</v>
      </c>
      <c r="B1739" s="109" t="s">
        <v>1750</v>
      </c>
      <c r="C1739" s="4" t="s">
        <v>1749</v>
      </c>
      <c r="D1739" s="2"/>
      <c r="E1739" s="2"/>
      <c r="F1739" s="2"/>
      <c r="G1739" s="2"/>
      <c r="H1739" s="2"/>
      <c r="I1739" s="2"/>
      <c r="J1739" s="2"/>
      <c r="K1739" s="107"/>
    </row>
    <row r="1740" spans="1:11" x14ac:dyDescent="0.35">
      <c r="A1740" s="111">
        <v>19</v>
      </c>
      <c r="B1740" s="109" t="s">
        <v>1748</v>
      </c>
      <c r="C1740" s="4" t="s">
        <v>1747</v>
      </c>
      <c r="D1740" s="2"/>
      <c r="E1740" s="2"/>
      <c r="F1740" s="2"/>
      <c r="G1740" s="2"/>
      <c r="H1740" s="2"/>
      <c r="I1740" s="2"/>
      <c r="J1740" s="2"/>
      <c r="K1740" s="107"/>
    </row>
    <row r="1741" spans="1:11" x14ac:dyDescent="0.35">
      <c r="A1741" s="111">
        <v>20</v>
      </c>
      <c r="B1741" s="109" t="s">
        <v>1746</v>
      </c>
      <c r="C1741" s="4" t="s">
        <v>1745</v>
      </c>
      <c r="D1741" s="2"/>
      <c r="E1741" s="2"/>
      <c r="F1741" s="2"/>
      <c r="G1741" s="2"/>
      <c r="H1741" s="2"/>
      <c r="I1741" s="2"/>
      <c r="J1741" s="2"/>
      <c r="K1741" s="107"/>
    </row>
    <row r="1742" spans="1:11" x14ac:dyDescent="0.35">
      <c r="A1742" s="111">
        <v>21</v>
      </c>
      <c r="B1742" s="109" t="s">
        <v>1744</v>
      </c>
      <c r="C1742" s="4" t="s">
        <v>1743</v>
      </c>
      <c r="D1742" s="2"/>
      <c r="E1742" s="2"/>
      <c r="F1742" s="2"/>
      <c r="G1742" s="2"/>
      <c r="H1742" s="2"/>
      <c r="I1742" s="2"/>
      <c r="J1742" s="2"/>
      <c r="K1742" s="107"/>
    </row>
    <row r="1743" spans="1:11" x14ac:dyDescent="0.35">
      <c r="A1743" s="111">
        <v>22</v>
      </c>
      <c r="B1743" s="109" t="s">
        <v>1742</v>
      </c>
      <c r="C1743" s="4" t="s">
        <v>1741</v>
      </c>
      <c r="D1743" s="2"/>
      <c r="E1743" s="2"/>
      <c r="F1743" s="2"/>
      <c r="G1743" s="2"/>
      <c r="H1743" s="2"/>
      <c r="I1743" s="2"/>
      <c r="J1743" s="2"/>
      <c r="K1743" s="107"/>
    </row>
    <row r="1744" spans="1:11" x14ac:dyDescent="0.35">
      <c r="A1744" s="111">
        <v>23</v>
      </c>
      <c r="B1744" s="109" t="s">
        <v>1740</v>
      </c>
      <c r="C1744" s="4" t="s">
        <v>1739</v>
      </c>
      <c r="D1744" s="2"/>
      <c r="E1744" s="2"/>
      <c r="F1744" s="2"/>
      <c r="G1744" s="2"/>
      <c r="H1744" s="2"/>
      <c r="I1744" s="2"/>
      <c r="J1744" s="2"/>
      <c r="K1744" s="107"/>
    </row>
    <row r="1745" spans="1:11" x14ac:dyDescent="0.35">
      <c r="A1745" s="111">
        <v>24</v>
      </c>
      <c r="B1745" s="109" t="s">
        <v>1738</v>
      </c>
      <c r="C1745" s="4" t="s">
        <v>1737</v>
      </c>
      <c r="D1745" s="2"/>
      <c r="E1745" s="2"/>
      <c r="F1745" s="2"/>
      <c r="G1745" s="2"/>
      <c r="H1745" s="2"/>
      <c r="I1745" s="2"/>
      <c r="J1745" s="2"/>
      <c r="K1745" s="107"/>
    </row>
    <row r="1746" spans="1:11" x14ac:dyDescent="0.35">
      <c r="A1746" s="111">
        <v>25</v>
      </c>
      <c r="B1746" s="109" t="s">
        <v>1736</v>
      </c>
      <c r="C1746" s="4" t="s">
        <v>1735</v>
      </c>
      <c r="D1746" s="2"/>
      <c r="E1746" s="2"/>
      <c r="F1746" s="2"/>
      <c r="G1746" s="2"/>
      <c r="H1746" s="2"/>
      <c r="I1746" s="2"/>
      <c r="J1746" s="2"/>
      <c r="K1746" s="107"/>
    </row>
    <row r="1747" spans="1:11" x14ac:dyDescent="0.35">
      <c r="A1747" s="111">
        <v>26</v>
      </c>
      <c r="B1747" s="109" t="s">
        <v>1734</v>
      </c>
      <c r="C1747" s="4" t="s">
        <v>1733</v>
      </c>
      <c r="D1747" s="2"/>
      <c r="E1747" s="2"/>
      <c r="F1747" s="2"/>
      <c r="G1747" s="2"/>
      <c r="H1747" s="2"/>
      <c r="I1747" s="2"/>
      <c r="J1747" s="2"/>
      <c r="K1747" s="107"/>
    </row>
    <row r="1748" spans="1:11" x14ac:dyDescent="0.35">
      <c r="A1748" s="111">
        <v>27</v>
      </c>
      <c r="B1748" s="109" t="s">
        <v>1732</v>
      </c>
      <c r="C1748" s="4" t="s">
        <v>1731</v>
      </c>
      <c r="D1748" s="2"/>
      <c r="E1748" s="2"/>
      <c r="F1748" s="2"/>
      <c r="G1748" s="2"/>
      <c r="H1748" s="2"/>
      <c r="I1748" s="2"/>
      <c r="J1748" s="2"/>
      <c r="K1748" s="107"/>
    </row>
    <row r="1749" spans="1:11" x14ac:dyDescent="0.35">
      <c r="A1749" s="111">
        <v>28</v>
      </c>
      <c r="B1749" s="109" t="s">
        <v>1730</v>
      </c>
      <c r="C1749" s="4" t="s">
        <v>1729</v>
      </c>
      <c r="D1749" s="2"/>
      <c r="E1749" s="2"/>
      <c r="F1749" s="2"/>
      <c r="G1749" s="2"/>
      <c r="H1749" s="2"/>
      <c r="I1749" s="2"/>
      <c r="J1749" s="2"/>
      <c r="K1749" s="107"/>
    </row>
    <row r="1750" spans="1:11" x14ac:dyDescent="0.35">
      <c r="A1750" s="110">
        <v>29</v>
      </c>
      <c r="B1750" s="109" t="s">
        <v>1728</v>
      </c>
      <c r="C1750" s="134" t="s">
        <v>1727</v>
      </c>
      <c r="D1750" s="2"/>
      <c r="E1750" s="2"/>
      <c r="F1750" s="2"/>
      <c r="G1750" s="2"/>
      <c r="H1750" s="2"/>
      <c r="I1750" s="2"/>
      <c r="J1750" s="2"/>
      <c r="K1750" s="107"/>
    </row>
    <row r="1751" spans="1:11" x14ac:dyDescent="0.35">
      <c r="A1751" s="110">
        <v>30</v>
      </c>
      <c r="B1751" s="109" t="s">
        <v>1726</v>
      </c>
      <c r="C1751" s="4" t="s">
        <v>1725</v>
      </c>
      <c r="D1751" s="2"/>
      <c r="E1751" s="2"/>
      <c r="F1751" s="2"/>
      <c r="G1751" s="2"/>
      <c r="H1751" s="2"/>
      <c r="I1751" s="2"/>
      <c r="J1751" s="2"/>
      <c r="K1751" s="107"/>
    </row>
    <row r="1752" spans="1:11" x14ac:dyDescent="0.35">
      <c r="A1752" s="110">
        <v>31</v>
      </c>
      <c r="B1752" s="109" t="s">
        <v>1724</v>
      </c>
      <c r="C1752" s="4" t="s">
        <v>1723</v>
      </c>
      <c r="D1752" s="2"/>
      <c r="E1752" s="2"/>
      <c r="F1752" s="2"/>
      <c r="G1752" s="2"/>
      <c r="H1752" s="2"/>
      <c r="I1752" s="2"/>
      <c r="J1752" s="2"/>
      <c r="K1752" s="107"/>
    </row>
    <row r="1753" spans="1:11" x14ac:dyDescent="0.35">
      <c r="A1753" s="110">
        <v>32</v>
      </c>
      <c r="B1753" s="109" t="s">
        <v>1722</v>
      </c>
      <c r="C1753" s="4" t="s">
        <v>1721</v>
      </c>
      <c r="D1753" s="2"/>
      <c r="E1753" s="2"/>
      <c r="F1753" s="2"/>
      <c r="G1753" s="2"/>
      <c r="H1753" s="2"/>
      <c r="I1753" s="2"/>
      <c r="J1753" s="2"/>
      <c r="K1753" s="107"/>
    </row>
    <row r="1754" spans="1:11" ht="15" thickBot="1" x14ac:dyDescent="0.4">
      <c r="A1754" s="106">
        <v>33</v>
      </c>
      <c r="B1754" s="105" t="s">
        <v>1720</v>
      </c>
      <c r="C1754" s="133" t="s">
        <v>1719</v>
      </c>
      <c r="D1754" s="103"/>
      <c r="E1754" s="103"/>
      <c r="F1754" s="103"/>
      <c r="G1754" s="103"/>
      <c r="H1754" s="103"/>
      <c r="I1754" s="103"/>
      <c r="J1754" s="103"/>
      <c r="K1754" s="102"/>
    </row>
    <row r="1755" spans="1:11" x14ac:dyDescent="0.35">
      <c r="C1755" s="146"/>
    </row>
    <row r="1756" spans="1:11" x14ac:dyDescent="0.35">
      <c r="D1756" s="360" t="s">
        <v>299</v>
      </c>
      <c r="E1756" s="360"/>
      <c r="F1756" s="360"/>
      <c r="G1756" s="360"/>
      <c r="H1756" s="360"/>
      <c r="I1756" s="360"/>
      <c r="J1756" s="360"/>
      <c r="K1756" s="360"/>
    </row>
    <row r="1757" spans="1:11" x14ac:dyDescent="0.35">
      <c r="D1757" s="360" t="s">
        <v>298</v>
      </c>
      <c r="E1757" s="360"/>
      <c r="F1757" s="360"/>
      <c r="G1757" s="360"/>
      <c r="H1757" s="360"/>
      <c r="I1757" s="360"/>
      <c r="J1757" s="360"/>
      <c r="K1757" s="360"/>
    </row>
    <row r="1762" spans="1:11" x14ac:dyDescent="0.35">
      <c r="C1762" s="365" t="s">
        <v>297</v>
      </c>
      <c r="D1762" s="365"/>
      <c r="E1762" s="365"/>
      <c r="F1762" s="365"/>
      <c r="G1762" s="365"/>
      <c r="H1762" s="365"/>
      <c r="I1762" s="365"/>
      <c r="J1762" s="365"/>
      <c r="K1762" s="365"/>
    </row>
    <row r="1770" spans="1:11" x14ac:dyDescent="0.35">
      <c r="A1770" s="352" t="s">
        <v>379</v>
      </c>
      <c r="B1770" s="352"/>
      <c r="C1770" s="352"/>
      <c r="D1770" s="352"/>
      <c r="E1770" s="352"/>
      <c r="F1770" s="352"/>
      <c r="G1770" s="352"/>
      <c r="H1770" s="352"/>
      <c r="I1770" s="352"/>
      <c r="J1770" s="352"/>
      <c r="K1770" s="352"/>
    </row>
    <row r="1771" spans="1:11" x14ac:dyDescent="0.35">
      <c r="A1771" s="352" t="s">
        <v>378</v>
      </c>
      <c r="B1771" s="352"/>
      <c r="C1771" s="352"/>
      <c r="D1771" s="352"/>
      <c r="E1771" s="352"/>
      <c r="F1771" s="352"/>
      <c r="G1771" s="352"/>
      <c r="H1771" s="352"/>
      <c r="I1771" s="352"/>
      <c r="J1771" s="352"/>
      <c r="K1771" s="352"/>
    </row>
    <row r="1772" spans="1:11" x14ac:dyDescent="0.35">
      <c r="A1772" s="352" t="s">
        <v>377</v>
      </c>
      <c r="B1772" s="352"/>
      <c r="C1772" s="352"/>
      <c r="D1772" s="352"/>
      <c r="E1772" s="352"/>
      <c r="F1772" s="352"/>
      <c r="G1772" s="352"/>
      <c r="H1772" s="352"/>
      <c r="I1772" s="352"/>
      <c r="J1772" s="352"/>
      <c r="K1772" s="352"/>
    </row>
    <row r="1773" spans="1:11" x14ac:dyDescent="0.35">
      <c r="A1773" s="119"/>
      <c r="B1773" s="119"/>
      <c r="C1773" s="119"/>
      <c r="D1773" s="119"/>
      <c r="E1773" s="119"/>
      <c r="F1773" s="119"/>
      <c r="G1773" s="119"/>
      <c r="H1773" s="119"/>
      <c r="I1773" s="119"/>
      <c r="J1773" s="119"/>
      <c r="K1773" s="119"/>
    </row>
    <row r="1774" spans="1:11" x14ac:dyDescent="0.35">
      <c r="A1774" s="352" t="s">
        <v>1718</v>
      </c>
      <c r="B1774" s="352"/>
      <c r="C1774" s="352"/>
      <c r="D1774" s="352"/>
      <c r="E1774" s="352"/>
      <c r="F1774" s="352"/>
      <c r="G1774" s="352"/>
      <c r="H1774" s="352"/>
      <c r="I1774" s="352"/>
      <c r="J1774" s="352"/>
      <c r="K1774" s="352"/>
    </row>
    <row r="1776" spans="1:11" x14ac:dyDescent="0.35">
      <c r="A1776" t="s">
        <v>375</v>
      </c>
    </row>
    <row r="1778" spans="1:11" x14ac:dyDescent="0.35">
      <c r="A1778" t="s">
        <v>374</v>
      </c>
    </row>
    <row r="1779" spans="1:11" x14ac:dyDescent="0.35">
      <c r="A1779" t="s">
        <v>373</v>
      </c>
    </row>
    <row r="1780" spans="1:11" ht="15" thickBot="1" x14ac:dyDescent="0.4"/>
    <row r="1781" spans="1:11" x14ac:dyDescent="0.35">
      <c r="A1781" s="353" t="s">
        <v>372</v>
      </c>
      <c r="B1781" s="357"/>
      <c r="C1781" s="361" t="s">
        <v>371</v>
      </c>
      <c r="D1781" s="357" t="s">
        <v>370</v>
      </c>
      <c r="E1781" s="357"/>
      <c r="F1781" s="357"/>
      <c r="G1781" s="357"/>
      <c r="H1781" s="357"/>
      <c r="I1781" s="357"/>
      <c r="J1781" s="361" t="s">
        <v>369</v>
      </c>
      <c r="K1781" s="363" t="s">
        <v>368</v>
      </c>
    </row>
    <row r="1782" spans="1:11" ht="15" thickBot="1" x14ac:dyDescent="0.4">
      <c r="A1782" s="118" t="s">
        <v>367</v>
      </c>
      <c r="B1782" s="117" t="s">
        <v>366</v>
      </c>
      <c r="C1782" s="362"/>
      <c r="D1782" s="117">
        <v>1</v>
      </c>
      <c r="E1782" s="117">
        <v>2</v>
      </c>
      <c r="F1782" s="117">
        <v>3</v>
      </c>
      <c r="G1782" s="117">
        <v>4</v>
      </c>
      <c r="H1782" s="117">
        <v>5</v>
      </c>
      <c r="I1782" s="117">
        <v>6</v>
      </c>
      <c r="J1782" s="362"/>
      <c r="K1782" s="364"/>
    </row>
    <row r="1783" spans="1:11" x14ac:dyDescent="0.35">
      <c r="A1783" s="116">
        <v>1</v>
      </c>
      <c r="B1783" s="115" t="s">
        <v>1717</v>
      </c>
      <c r="C1783" s="149" t="s">
        <v>1716</v>
      </c>
      <c r="D1783" s="113"/>
      <c r="E1783" s="113"/>
      <c r="F1783" s="113"/>
      <c r="G1783" s="113"/>
      <c r="H1783" s="113"/>
      <c r="I1783" s="113"/>
      <c r="J1783" s="113"/>
      <c r="K1783" s="112"/>
    </row>
    <row r="1784" spans="1:11" x14ac:dyDescent="0.35">
      <c r="A1784" s="111">
        <v>2</v>
      </c>
      <c r="B1784" s="109" t="s">
        <v>1715</v>
      </c>
      <c r="C1784" s="4" t="s">
        <v>1714</v>
      </c>
      <c r="D1784" s="2"/>
      <c r="E1784" s="2"/>
      <c r="F1784" s="2"/>
      <c r="G1784" s="2"/>
      <c r="H1784" s="2"/>
      <c r="I1784" s="2"/>
      <c r="J1784" s="2"/>
      <c r="K1784" s="107"/>
    </row>
    <row r="1785" spans="1:11" x14ac:dyDescent="0.35">
      <c r="A1785" s="111">
        <v>3</v>
      </c>
      <c r="B1785" s="109" t="s">
        <v>1713</v>
      </c>
      <c r="C1785" s="4" t="s">
        <v>1712</v>
      </c>
      <c r="D1785" s="2"/>
      <c r="E1785" s="2"/>
      <c r="F1785" s="2"/>
      <c r="G1785" s="2"/>
      <c r="H1785" s="2"/>
      <c r="I1785" s="2"/>
      <c r="J1785" s="2"/>
      <c r="K1785" s="107"/>
    </row>
    <row r="1786" spans="1:11" x14ac:dyDescent="0.35">
      <c r="A1786" s="111">
        <v>4</v>
      </c>
      <c r="B1786" s="109" t="s">
        <v>1711</v>
      </c>
      <c r="C1786" s="4" t="s">
        <v>1710</v>
      </c>
      <c r="D1786" s="2"/>
      <c r="E1786" s="2"/>
      <c r="F1786" s="2"/>
      <c r="G1786" s="2"/>
      <c r="H1786" s="2"/>
      <c r="I1786" s="2"/>
      <c r="J1786" s="2"/>
      <c r="K1786" s="107"/>
    </row>
    <row r="1787" spans="1:11" x14ac:dyDescent="0.35">
      <c r="A1787" s="111">
        <v>5</v>
      </c>
      <c r="B1787" s="109" t="s">
        <v>1709</v>
      </c>
      <c r="C1787" s="134" t="s">
        <v>1708</v>
      </c>
      <c r="D1787" s="2"/>
      <c r="E1787" s="2"/>
      <c r="F1787" s="2"/>
      <c r="G1787" s="2"/>
      <c r="H1787" s="2"/>
      <c r="I1787" s="2"/>
      <c r="J1787" s="2"/>
      <c r="K1787" s="107"/>
    </row>
    <row r="1788" spans="1:11" x14ac:dyDescent="0.35">
      <c r="A1788" s="111">
        <v>6</v>
      </c>
      <c r="B1788" s="109" t="s">
        <v>1707</v>
      </c>
      <c r="C1788" s="4" t="s">
        <v>1706</v>
      </c>
      <c r="D1788" s="2"/>
      <c r="E1788" s="2"/>
      <c r="F1788" s="2"/>
      <c r="G1788" s="2"/>
      <c r="H1788" s="2"/>
      <c r="I1788" s="2"/>
      <c r="J1788" s="2"/>
      <c r="K1788" s="107"/>
    </row>
    <row r="1789" spans="1:11" x14ac:dyDescent="0.35">
      <c r="A1789" s="111">
        <v>7</v>
      </c>
      <c r="B1789" s="109" t="s">
        <v>1705</v>
      </c>
      <c r="C1789" s="4" t="s">
        <v>1704</v>
      </c>
      <c r="D1789" s="2"/>
      <c r="E1789" s="2"/>
      <c r="F1789" s="2"/>
      <c r="G1789" s="2"/>
      <c r="H1789" s="2"/>
      <c r="I1789" s="2"/>
      <c r="J1789" s="2"/>
      <c r="K1789" s="107"/>
    </row>
    <row r="1790" spans="1:11" x14ac:dyDescent="0.35">
      <c r="A1790" s="111">
        <v>8</v>
      </c>
      <c r="B1790" s="109" t="s">
        <v>1703</v>
      </c>
      <c r="C1790" s="4" t="s">
        <v>1702</v>
      </c>
      <c r="D1790" s="2"/>
      <c r="E1790" s="2"/>
      <c r="F1790" s="2"/>
      <c r="G1790" s="2"/>
      <c r="H1790" s="2"/>
      <c r="I1790" s="2"/>
      <c r="J1790" s="2"/>
      <c r="K1790" s="107"/>
    </row>
    <row r="1791" spans="1:11" x14ac:dyDescent="0.35">
      <c r="A1791" s="111">
        <v>9</v>
      </c>
      <c r="B1791" s="109" t="s">
        <v>1701</v>
      </c>
      <c r="C1791" s="4" t="s">
        <v>1700</v>
      </c>
      <c r="D1791" s="2"/>
      <c r="E1791" s="2"/>
      <c r="F1791" s="2"/>
      <c r="G1791" s="2"/>
      <c r="H1791" s="2"/>
      <c r="I1791" s="2"/>
      <c r="J1791" s="2"/>
      <c r="K1791" s="107"/>
    </row>
    <row r="1792" spans="1:11" x14ac:dyDescent="0.35">
      <c r="A1792" s="111">
        <v>10</v>
      </c>
      <c r="B1792" s="109" t="s">
        <v>1699</v>
      </c>
      <c r="C1792" s="4" t="s">
        <v>1698</v>
      </c>
      <c r="D1792" s="2"/>
      <c r="E1792" s="2"/>
      <c r="F1792" s="2"/>
      <c r="G1792" s="2"/>
      <c r="H1792" s="2"/>
      <c r="I1792" s="2"/>
      <c r="J1792" s="2"/>
      <c r="K1792" s="107"/>
    </row>
    <row r="1793" spans="1:11" x14ac:dyDescent="0.35">
      <c r="A1793" s="111">
        <v>11</v>
      </c>
      <c r="B1793" s="109" t="s">
        <v>1697</v>
      </c>
      <c r="C1793" s="134" t="s">
        <v>1696</v>
      </c>
      <c r="D1793" s="2"/>
      <c r="E1793" s="2"/>
      <c r="F1793" s="2"/>
      <c r="G1793" s="2"/>
      <c r="H1793" s="2"/>
      <c r="I1793" s="2"/>
      <c r="J1793" s="2"/>
      <c r="K1793" s="107"/>
    </row>
    <row r="1794" spans="1:11" x14ac:dyDescent="0.35">
      <c r="A1794" s="111">
        <v>12</v>
      </c>
      <c r="B1794" s="109" t="s">
        <v>1695</v>
      </c>
      <c r="C1794" s="4" t="s">
        <v>1694</v>
      </c>
      <c r="D1794" s="2"/>
      <c r="E1794" s="2"/>
      <c r="F1794" s="2"/>
      <c r="G1794" s="2"/>
      <c r="H1794" s="2"/>
      <c r="I1794" s="2"/>
      <c r="J1794" s="2"/>
      <c r="K1794" s="107"/>
    </row>
    <row r="1795" spans="1:11" x14ac:dyDescent="0.35">
      <c r="A1795" s="111">
        <v>13</v>
      </c>
      <c r="B1795" s="109" t="s">
        <v>1693</v>
      </c>
      <c r="C1795" s="4" t="s">
        <v>1692</v>
      </c>
      <c r="D1795" s="2"/>
      <c r="E1795" s="2"/>
      <c r="F1795" s="2"/>
      <c r="G1795" s="2"/>
      <c r="H1795" s="2"/>
      <c r="I1795" s="2"/>
      <c r="J1795" s="2"/>
      <c r="K1795" s="107"/>
    </row>
    <row r="1796" spans="1:11" x14ac:dyDescent="0.35">
      <c r="A1796" s="111">
        <v>14</v>
      </c>
      <c r="B1796" s="109" t="s">
        <v>1691</v>
      </c>
      <c r="C1796" s="4" t="s">
        <v>1690</v>
      </c>
      <c r="D1796" s="2"/>
      <c r="E1796" s="2"/>
      <c r="F1796" s="2"/>
      <c r="G1796" s="2"/>
      <c r="H1796" s="2"/>
      <c r="I1796" s="2"/>
      <c r="J1796" s="2"/>
      <c r="K1796" s="107"/>
    </row>
    <row r="1797" spans="1:11" x14ac:dyDescent="0.35">
      <c r="A1797" s="111">
        <v>15</v>
      </c>
      <c r="B1797" s="109" t="s">
        <v>1689</v>
      </c>
      <c r="C1797" s="4" t="s">
        <v>1688</v>
      </c>
      <c r="D1797" s="2"/>
      <c r="E1797" s="2"/>
      <c r="F1797" s="2"/>
      <c r="G1797" s="2"/>
      <c r="H1797" s="2"/>
      <c r="I1797" s="2"/>
      <c r="J1797" s="2"/>
      <c r="K1797" s="107"/>
    </row>
    <row r="1798" spans="1:11" x14ac:dyDescent="0.35">
      <c r="A1798" s="111">
        <v>16</v>
      </c>
      <c r="B1798" s="109" t="s">
        <v>1687</v>
      </c>
      <c r="C1798" s="4" t="s">
        <v>1686</v>
      </c>
      <c r="D1798" s="2"/>
      <c r="E1798" s="2"/>
      <c r="F1798" s="2"/>
      <c r="G1798" s="2"/>
      <c r="H1798" s="2"/>
      <c r="I1798" s="2"/>
      <c r="J1798" s="2"/>
      <c r="K1798" s="107"/>
    </row>
    <row r="1799" spans="1:11" x14ac:dyDescent="0.35">
      <c r="A1799" s="111">
        <v>17</v>
      </c>
      <c r="B1799" s="109" t="s">
        <v>1685</v>
      </c>
      <c r="C1799" s="4" t="s">
        <v>1684</v>
      </c>
      <c r="D1799" s="2"/>
      <c r="E1799" s="2"/>
      <c r="F1799" s="2"/>
      <c r="G1799" s="2"/>
      <c r="H1799" s="2"/>
      <c r="I1799" s="2"/>
      <c r="J1799" s="2"/>
      <c r="K1799" s="107"/>
    </row>
    <row r="1800" spans="1:11" x14ac:dyDescent="0.35">
      <c r="A1800" s="111">
        <v>18</v>
      </c>
      <c r="B1800" s="109" t="s">
        <v>1683</v>
      </c>
      <c r="C1800" s="4" t="s">
        <v>1682</v>
      </c>
      <c r="D1800" s="2"/>
      <c r="E1800" s="2"/>
      <c r="F1800" s="2"/>
      <c r="G1800" s="2"/>
      <c r="H1800" s="2"/>
      <c r="I1800" s="2"/>
      <c r="J1800" s="2"/>
      <c r="K1800" s="107"/>
    </row>
    <row r="1801" spans="1:11" x14ac:dyDescent="0.35">
      <c r="A1801" s="111">
        <v>19</v>
      </c>
      <c r="B1801" s="109" t="s">
        <v>1681</v>
      </c>
      <c r="C1801" s="4" t="s">
        <v>1680</v>
      </c>
      <c r="D1801" s="2"/>
      <c r="E1801" s="2"/>
      <c r="F1801" s="2"/>
      <c r="G1801" s="2"/>
      <c r="H1801" s="2"/>
      <c r="I1801" s="2"/>
      <c r="J1801" s="2"/>
      <c r="K1801" s="107"/>
    </row>
    <row r="1802" spans="1:11" x14ac:dyDescent="0.35">
      <c r="A1802" s="111">
        <v>20</v>
      </c>
      <c r="B1802" s="109" t="s">
        <v>1679</v>
      </c>
      <c r="C1802" s="4" t="s">
        <v>1678</v>
      </c>
      <c r="D1802" s="2"/>
      <c r="E1802" s="2"/>
      <c r="F1802" s="2"/>
      <c r="G1802" s="2"/>
      <c r="H1802" s="2"/>
      <c r="I1802" s="2"/>
      <c r="J1802" s="2"/>
      <c r="K1802" s="107"/>
    </row>
    <row r="1803" spans="1:11" x14ac:dyDescent="0.35">
      <c r="A1803" s="111">
        <v>21</v>
      </c>
      <c r="B1803" s="109" t="s">
        <v>1677</v>
      </c>
      <c r="C1803" s="4" t="s">
        <v>1676</v>
      </c>
      <c r="D1803" s="2"/>
      <c r="E1803" s="2"/>
      <c r="F1803" s="2"/>
      <c r="G1803" s="2"/>
      <c r="H1803" s="2"/>
      <c r="I1803" s="2"/>
      <c r="J1803" s="2"/>
      <c r="K1803" s="107"/>
    </row>
    <row r="1804" spans="1:11" x14ac:dyDescent="0.35">
      <c r="A1804" s="111">
        <v>22</v>
      </c>
      <c r="B1804" s="109" t="s">
        <v>1675</v>
      </c>
      <c r="C1804" s="4" t="s">
        <v>1674</v>
      </c>
      <c r="D1804" s="2"/>
      <c r="E1804" s="2"/>
      <c r="F1804" s="2"/>
      <c r="G1804" s="2"/>
      <c r="H1804" s="2"/>
      <c r="I1804" s="2"/>
      <c r="J1804" s="2"/>
      <c r="K1804" s="107"/>
    </row>
    <row r="1805" spans="1:11" x14ac:dyDescent="0.35">
      <c r="A1805" s="111">
        <v>23</v>
      </c>
      <c r="B1805" s="109" t="s">
        <v>1673</v>
      </c>
      <c r="C1805" s="4" t="s">
        <v>1672</v>
      </c>
      <c r="D1805" s="2"/>
      <c r="E1805" s="2"/>
      <c r="F1805" s="2"/>
      <c r="G1805" s="2"/>
      <c r="H1805" s="2"/>
      <c r="I1805" s="2"/>
      <c r="J1805" s="2"/>
      <c r="K1805" s="107"/>
    </row>
    <row r="1806" spans="1:11" x14ac:dyDescent="0.35">
      <c r="A1806" s="111">
        <v>24</v>
      </c>
      <c r="B1806" s="109" t="s">
        <v>1671</v>
      </c>
      <c r="C1806" s="4" t="s">
        <v>1670</v>
      </c>
      <c r="D1806" s="2"/>
      <c r="E1806" s="2"/>
      <c r="F1806" s="2"/>
      <c r="G1806" s="2"/>
      <c r="H1806" s="2"/>
      <c r="I1806" s="2"/>
      <c r="J1806" s="2"/>
      <c r="K1806" s="107"/>
    </row>
    <row r="1807" spans="1:11" x14ac:dyDescent="0.35">
      <c r="A1807" s="111">
        <v>25</v>
      </c>
      <c r="B1807" s="109" t="s">
        <v>1669</v>
      </c>
      <c r="C1807" s="134" t="s">
        <v>1668</v>
      </c>
      <c r="D1807" s="2"/>
      <c r="E1807" s="2"/>
      <c r="F1807" s="2"/>
      <c r="G1807" s="2"/>
      <c r="H1807" s="2"/>
      <c r="I1807" s="2"/>
      <c r="J1807" s="2"/>
      <c r="K1807" s="107"/>
    </row>
    <row r="1808" spans="1:11" x14ac:dyDescent="0.35">
      <c r="A1808" s="111">
        <v>26</v>
      </c>
      <c r="B1808" s="109" t="s">
        <v>1667</v>
      </c>
      <c r="C1808" s="4" t="s">
        <v>1666</v>
      </c>
      <c r="D1808" s="2"/>
      <c r="E1808" s="2"/>
      <c r="F1808" s="2"/>
      <c r="G1808" s="2"/>
      <c r="H1808" s="2"/>
      <c r="I1808" s="2"/>
      <c r="J1808" s="2"/>
      <c r="K1808" s="107"/>
    </row>
    <row r="1809" spans="1:11" x14ac:dyDescent="0.35">
      <c r="A1809" s="111">
        <v>27</v>
      </c>
      <c r="B1809" s="109" t="s">
        <v>1665</v>
      </c>
      <c r="C1809" s="4" t="s">
        <v>1664</v>
      </c>
      <c r="D1809" s="2"/>
      <c r="E1809" s="2"/>
      <c r="F1809" s="2"/>
      <c r="G1809" s="2"/>
      <c r="H1809" s="2"/>
      <c r="I1809" s="2"/>
      <c r="J1809" s="2"/>
      <c r="K1809" s="107"/>
    </row>
    <row r="1810" spans="1:11" x14ac:dyDescent="0.35">
      <c r="A1810" s="111">
        <v>28</v>
      </c>
      <c r="B1810" s="109" t="s">
        <v>1663</v>
      </c>
      <c r="C1810" s="4" t="s">
        <v>1662</v>
      </c>
      <c r="D1810" s="2"/>
      <c r="E1810" s="2"/>
      <c r="F1810" s="2"/>
      <c r="G1810" s="2"/>
      <c r="H1810" s="2"/>
      <c r="I1810" s="2"/>
      <c r="J1810" s="2"/>
      <c r="K1810" s="107"/>
    </row>
    <row r="1811" spans="1:11" x14ac:dyDescent="0.35">
      <c r="A1811" s="110">
        <v>29</v>
      </c>
      <c r="B1811" s="109" t="s">
        <v>1661</v>
      </c>
      <c r="C1811" s="4" t="s">
        <v>1660</v>
      </c>
      <c r="D1811" s="2"/>
      <c r="E1811" s="2"/>
      <c r="F1811" s="2"/>
      <c r="G1811" s="2"/>
      <c r="H1811" s="2"/>
      <c r="I1811" s="2"/>
      <c r="J1811" s="2"/>
      <c r="K1811" s="107"/>
    </row>
    <row r="1812" spans="1:11" x14ac:dyDescent="0.35">
      <c r="A1812" s="110">
        <v>30</v>
      </c>
      <c r="B1812" s="109" t="s">
        <v>1659</v>
      </c>
      <c r="C1812" s="4" t="s">
        <v>1658</v>
      </c>
      <c r="D1812" s="2"/>
      <c r="E1812" s="2"/>
      <c r="F1812" s="2"/>
      <c r="G1812" s="2"/>
      <c r="H1812" s="2"/>
      <c r="I1812" s="2"/>
      <c r="J1812" s="2"/>
      <c r="K1812" s="107"/>
    </row>
    <row r="1813" spans="1:11" x14ac:dyDescent="0.35">
      <c r="A1813" s="110">
        <v>31</v>
      </c>
      <c r="B1813" s="109" t="s">
        <v>1657</v>
      </c>
      <c r="C1813" s="4" t="s">
        <v>1656</v>
      </c>
      <c r="D1813" s="2"/>
      <c r="E1813" s="2"/>
      <c r="F1813" s="2"/>
      <c r="G1813" s="2"/>
      <c r="H1813" s="2"/>
      <c r="I1813" s="2"/>
      <c r="J1813" s="2"/>
      <c r="K1813" s="107"/>
    </row>
    <row r="1814" spans="1:11" ht="15" thickBot="1" x14ac:dyDescent="0.4">
      <c r="A1814" s="106">
        <v>32</v>
      </c>
      <c r="B1814" s="105" t="s">
        <v>1655</v>
      </c>
      <c r="C1814" s="148" t="s">
        <v>1654</v>
      </c>
      <c r="D1814" s="103"/>
      <c r="E1814" s="103"/>
      <c r="F1814" s="103"/>
      <c r="G1814" s="103"/>
      <c r="H1814" s="103"/>
      <c r="I1814" s="103"/>
      <c r="J1814" s="103"/>
      <c r="K1814" s="102"/>
    </row>
    <row r="1815" spans="1:11" x14ac:dyDescent="0.35">
      <c r="C1815" s="146"/>
    </row>
    <row r="1816" spans="1:11" x14ac:dyDescent="0.35">
      <c r="D1816" s="360" t="s">
        <v>299</v>
      </c>
      <c r="E1816" s="360"/>
      <c r="F1816" s="360"/>
      <c r="G1816" s="360"/>
      <c r="H1816" s="360"/>
      <c r="I1816" s="360"/>
      <c r="J1816" s="360"/>
      <c r="K1816" s="360"/>
    </row>
    <row r="1817" spans="1:11" x14ac:dyDescent="0.35">
      <c r="D1817" s="360" t="s">
        <v>298</v>
      </c>
      <c r="E1817" s="360"/>
      <c r="F1817" s="360"/>
      <c r="G1817" s="360"/>
      <c r="H1817" s="360"/>
      <c r="I1817" s="360"/>
      <c r="J1817" s="360"/>
      <c r="K1817" s="360"/>
    </row>
    <row r="1822" spans="1:11" x14ac:dyDescent="0.35">
      <c r="C1822" s="365" t="s">
        <v>297</v>
      </c>
      <c r="D1822" s="365"/>
      <c r="E1822" s="365"/>
      <c r="F1822" s="365"/>
      <c r="G1822" s="365"/>
      <c r="H1822" s="365"/>
      <c r="I1822" s="365"/>
      <c r="J1822" s="365"/>
      <c r="K1822" s="365"/>
    </row>
    <row r="1831" spans="1:11" x14ac:dyDescent="0.35">
      <c r="A1831" s="352" t="s">
        <v>379</v>
      </c>
      <c r="B1831" s="352"/>
      <c r="C1831" s="352"/>
      <c r="D1831" s="352"/>
      <c r="E1831" s="352"/>
      <c r="F1831" s="352"/>
      <c r="G1831" s="352"/>
      <c r="H1831" s="352"/>
      <c r="I1831" s="352"/>
      <c r="J1831" s="352"/>
      <c r="K1831" s="352"/>
    </row>
    <row r="1832" spans="1:11" x14ac:dyDescent="0.35">
      <c r="A1832" s="352" t="s">
        <v>378</v>
      </c>
      <c r="B1832" s="352"/>
      <c r="C1832" s="352"/>
      <c r="D1832" s="352"/>
      <c r="E1832" s="352"/>
      <c r="F1832" s="352"/>
      <c r="G1832" s="352"/>
      <c r="H1832" s="352"/>
      <c r="I1832" s="352"/>
      <c r="J1832" s="352"/>
      <c r="K1832" s="352"/>
    </row>
    <row r="1833" spans="1:11" x14ac:dyDescent="0.35">
      <c r="A1833" s="352" t="s">
        <v>377</v>
      </c>
      <c r="B1833" s="352"/>
      <c r="C1833" s="352"/>
      <c r="D1833" s="352"/>
      <c r="E1833" s="352"/>
      <c r="F1833" s="352"/>
      <c r="G1833" s="352"/>
      <c r="H1833" s="352"/>
      <c r="I1833" s="352"/>
      <c r="J1833" s="352"/>
      <c r="K1833" s="352"/>
    </row>
    <row r="1834" spans="1:11" x14ac:dyDescent="0.35">
      <c r="A1834" s="119"/>
      <c r="B1834" s="119"/>
      <c r="C1834" s="119"/>
      <c r="D1834" s="119"/>
      <c r="E1834" s="119"/>
      <c r="F1834" s="119"/>
      <c r="G1834" s="119"/>
      <c r="H1834" s="119"/>
      <c r="I1834" s="119"/>
      <c r="J1834" s="119"/>
      <c r="K1834" s="119"/>
    </row>
    <row r="1835" spans="1:11" x14ac:dyDescent="0.35">
      <c r="A1835" s="352" t="s">
        <v>1653</v>
      </c>
      <c r="B1835" s="352"/>
      <c r="C1835" s="352"/>
      <c r="D1835" s="352"/>
      <c r="E1835" s="352"/>
      <c r="F1835" s="352"/>
      <c r="G1835" s="352"/>
      <c r="H1835" s="352"/>
      <c r="I1835" s="352"/>
      <c r="J1835" s="352"/>
      <c r="K1835" s="352"/>
    </row>
    <row r="1837" spans="1:11" x14ac:dyDescent="0.35">
      <c r="A1837" t="s">
        <v>375</v>
      </c>
    </row>
    <row r="1839" spans="1:11" x14ac:dyDescent="0.35">
      <c r="A1839" t="s">
        <v>374</v>
      </c>
    </row>
    <row r="1840" spans="1:11" x14ac:dyDescent="0.35">
      <c r="A1840" t="s">
        <v>373</v>
      </c>
    </row>
    <row r="1841" spans="1:11" ht="15" thickBot="1" x14ac:dyDescent="0.4"/>
    <row r="1842" spans="1:11" x14ac:dyDescent="0.35">
      <c r="A1842" s="353" t="s">
        <v>372</v>
      </c>
      <c r="B1842" s="357"/>
      <c r="C1842" s="361" t="s">
        <v>371</v>
      </c>
      <c r="D1842" s="357" t="s">
        <v>370</v>
      </c>
      <c r="E1842" s="357"/>
      <c r="F1842" s="357"/>
      <c r="G1842" s="357"/>
      <c r="H1842" s="357"/>
      <c r="I1842" s="357"/>
      <c r="J1842" s="361" t="s">
        <v>369</v>
      </c>
      <c r="K1842" s="363" t="s">
        <v>368</v>
      </c>
    </row>
    <row r="1843" spans="1:11" ht="15" thickBot="1" x14ac:dyDescent="0.4">
      <c r="A1843" s="118" t="s">
        <v>367</v>
      </c>
      <c r="B1843" s="117" t="s">
        <v>366</v>
      </c>
      <c r="C1843" s="362"/>
      <c r="D1843" s="117">
        <v>1</v>
      </c>
      <c r="E1843" s="117">
        <v>2</v>
      </c>
      <c r="F1843" s="117">
        <v>3</v>
      </c>
      <c r="G1843" s="117">
        <v>4</v>
      </c>
      <c r="H1843" s="117">
        <v>5</v>
      </c>
      <c r="I1843" s="117">
        <v>6</v>
      </c>
      <c r="J1843" s="362"/>
      <c r="K1843" s="364"/>
    </row>
    <row r="1844" spans="1:11" x14ac:dyDescent="0.35">
      <c r="A1844" s="116">
        <v>1</v>
      </c>
      <c r="B1844" s="115" t="s">
        <v>1652</v>
      </c>
      <c r="C1844" s="135" t="s">
        <v>1651</v>
      </c>
      <c r="D1844" s="113"/>
      <c r="E1844" s="113"/>
      <c r="F1844" s="113"/>
      <c r="G1844" s="113"/>
      <c r="H1844" s="113"/>
      <c r="I1844" s="113"/>
      <c r="J1844" s="113"/>
      <c r="K1844" s="112"/>
    </row>
    <row r="1845" spans="1:11" ht="15.75" customHeight="1" x14ac:dyDescent="0.35">
      <c r="A1845" s="111">
        <v>2</v>
      </c>
      <c r="B1845" s="109" t="s">
        <v>1650</v>
      </c>
      <c r="C1845" s="4" t="s">
        <v>1649</v>
      </c>
      <c r="D1845" s="2"/>
      <c r="E1845" s="2"/>
      <c r="F1845" s="2"/>
      <c r="G1845" s="2"/>
      <c r="H1845" s="2"/>
      <c r="I1845" s="2"/>
      <c r="J1845" s="2"/>
      <c r="K1845" s="107"/>
    </row>
    <row r="1846" spans="1:11" x14ac:dyDescent="0.35">
      <c r="A1846" s="111">
        <v>3</v>
      </c>
      <c r="B1846" s="109" t="s">
        <v>1648</v>
      </c>
      <c r="C1846" s="4" t="s">
        <v>1647</v>
      </c>
      <c r="D1846" s="2"/>
      <c r="E1846" s="2"/>
      <c r="F1846" s="2"/>
      <c r="G1846" s="2"/>
      <c r="H1846" s="2"/>
      <c r="I1846" s="2"/>
      <c r="J1846" s="2"/>
      <c r="K1846" s="107"/>
    </row>
    <row r="1847" spans="1:11" x14ac:dyDescent="0.35">
      <c r="A1847" s="111">
        <v>4</v>
      </c>
      <c r="B1847" s="109" t="s">
        <v>1646</v>
      </c>
      <c r="C1847" s="4" t="s">
        <v>1645</v>
      </c>
      <c r="D1847" s="2"/>
      <c r="E1847" s="2"/>
      <c r="F1847" s="2"/>
      <c r="G1847" s="2"/>
      <c r="H1847" s="2"/>
      <c r="I1847" s="2"/>
      <c r="J1847" s="2"/>
      <c r="K1847" s="107"/>
    </row>
    <row r="1848" spans="1:11" x14ac:dyDescent="0.35">
      <c r="A1848" s="111">
        <v>5</v>
      </c>
      <c r="B1848" s="109" t="s">
        <v>1644</v>
      </c>
      <c r="C1848" s="4" t="s">
        <v>1643</v>
      </c>
      <c r="D1848" s="2"/>
      <c r="E1848" s="2"/>
      <c r="F1848" s="2"/>
      <c r="G1848" s="2"/>
      <c r="H1848" s="2"/>
      <c r="I1848" s="2"/>
      <c r="J1848" s="2"/>
      <c r="K1848" s="107"/>
    </row>
    <row r="1849" spans="1:11" x14ac:dyDescent="0.35">
      <c r="A1849" s="111">
        <v>6</v>
      </c>
      <c r="B1849" s="109" t="s">
        <v>1642</v>
      </c>
      <c r="C1849" s="4" t="s">
        <v>1641</v>
      </c>
      <c r="D1849" s="2"/>
      <c r="E1849" s="2"/>
      <c r="F1849" s="2"/>
      <c r="G1849" s="2"/>
      <c r="H1849" s="2"/>
      <c r="I1849" s="2"/>
      <c r="J1849" s="2"/>
      <c r="K1849" s="107"/>
    </row>
    <row r="1850" spans="1:11" x14ac:dyDescent="0.35">
      <c r="A1850" s="111">
        <v>7</v>
      </c>
      <c r="B1850" s="109" t="s">
        <v>1640</v>
      </c>
      <c r="C1850" s="147" t="s">
        <v>1639</v>
      </c>
      <c r="D1850" s="2"/>
      <c r="E1850" s="2"/>
      <c r="F1850" s="2"/>
      <c r="G1850" s="2"/>
      <c r="H1850" s="2"/>
      <c r="I1850" s="2"/>
      <c r="J1850" s="2"/>
      <c r="K1850" s="107"/>
    </row>
    <row r="1851" spans="1:11" x14ac:dyDescent="0.35">
      <c r="A1851" s="111">
        <v>8</v>
      </c>
      <c r="B1851" s="109" t="s">
        <v>1638</v>
      </c>
      <c r="C1851" s="4" t="s">
        <v>1637</v>
      </c>
      <c r="D1851" s="2"/>
      <c r="E1851" s="2"/>
      <c r="F1851" s="2"/>
      <c r="G1851" s="2"/>
      <c r="H1851" s="2"/>
      <c r="I1851" s="2"/>
      <c r="J1851" s="2"/>
      <c r="K1851" s="107"/>
    </row>
    <row r="1852" spans="1:11" x14ac:dyDescent="0.35">
      <c r="A1852" s="111">
        <v>9</v>
      </c>
      <c r="B1852" s="109" t="s">
        <v>1636</v>
      </c>
      <c r="C1852" s="4" t="s">
        <v>1635</v>
      </c>
      <c r="D1852" s="2"/>
      <c r="E1852" s="2"/>
      <c r="F1852" s="2"/>
      <c r="G1852" s="2"/>
      <c r="H1852" s="2"/>
      <c r="I1852" s="2"/>
      <c r="J1852" s="2"/>
      <c r="K1852" s="107"/>
    </row>
    <row r="1853" spans="1:11" x14ac:dyDescent="0.35">
      <c r="A1853" s="111">
        <v>10</v>
      </c>
      <c r="B1853" s="109" t="s">
        <v>1634</v>
      </c>
      <c r="C1853" s="4" t="s">
        <v>1633</v>
      </c>
      <c r="D1853" s="2"/>
      <c r="E1853" s="2"/>
      <c r="F1853" s="2"/>
      <c r="G1853" s="2"/>
      <c r="H1853" s="2"/>
      <c r="I1853" s="2"/>
      <c r="J1853" s="2"/>
      <c r="K1853" s="107"/>
    </row>
    <row r="1854" spans="1:11" x14ac:dyDescent="0.35">
      <c r="A1854" s="111">
        <v>11</v>
      </c>
      <c r="B1854" s="109" t="s">
        <v>1632</v>
      </c>
      <c r="C1854" s="4" t="s">
        <v>1631</v>
      </c>
      <c r="D1854" s="2"/>
      <c r="E1854" s="2"/>
      <c r="F1854" s="2"/>
      <c r="G1854" s="2"/>
      <c r="H1854" s="2"/>
      <c r="I1854" s="2"/>
      <c r="J1854" s="2"/>
      <c r="K1854" s="107"/>
    </row>
    <row r="1855" spans="1:11" x14ac:dyDescent="0.35">
      <c r="A1855" s="111">
        <v>12</v>
      </c>
      <c r="B1855" s="109" t="s">
        <v>1630</v>
      </c>
      <c r="C1855" s="4" t="s">
        <v>1629</v>
      </c>
      <c r="D1855" s="2"/>
      <c r="E1855" s="2"/>
      <c r="F1855" s="2"/>
      <c r="G1855" s="2"/>
      <c r="H1855" s="2"/>
      <c r="I1855" s="2"/>
      <c r="J1855" s="2"/>
      <c r="K1855" s="107"/>
    </row>
    <row r="1856" spans="1:11" ht="15.75" customHeight="1" x14ac:dyDescent="0.35">
      <c r="A1856" s="111">
        <v>13</v>
      </c>
      <c r="B1856" s="109" t="s">
        <v>1628</v>
      </c>
      <c r="C1856" s="4" t="s">
        <v>1627</v>
      </c>
      <c r="D1856" s="2"/>
      <c r="E1856" s="2"/>
      <c r="F1856" s="2"/>
      <c r="G1856" s="2"/>
      <c r="H1856" s="2"/>
      <c r="I1856" s="2"/>
      <c r="J1856" s="2"/>
      <c r="K1856" s="107"/>
    </row>
    <row r="1857" spans="1:11" x14ac:dyDescent="0.35">
      <c r="A1857" s="111">
        <v>14</v>
      </c>
      <c r="B1857" s="109" t="s">
        <v>1626</v>
      </c>
      <c r="C1857" s="4" t="s">
        <v>1625</v>
      </c>
      <c r="D1857" s="2"/>
      <c r="E1857" s="2"/>
      <c r="F1857" s="2"/>
      <c r="G1857" s="2"/>
      <c r="H1857" s="2"/>
      <c r="I1857" s="2"/>
      <c r="J1857" s="2"/>
      <c r="K1857" s="107"/>
    </row>
    <row r="1858" spans="1:11" x14ac:dyDescent="0.35">
      <c r="A1858" s="111">
        <v>15</v>
      </c>
      <c r="B1858" s="109" t="s">
        <v>1624</v>
      </c>
      <c r="C1858" s="4" t="s">
        <v>1623</v>
      </c>
      <c r="D1858" s="2"/>
      <c r="E1858" s="2"/>
      <c r="F1858" s="2"/>
      <c r="G1858" s="2"/>
      <c r="H1858" s="2"/>
      <c r="I1858" s="2"/>
      <c r="J1858" s="2"/>
      <c r="K1858" s="107"/>
    </row>
    <row r="1859" spans="1:11" x14ac:dyDescent="0.35">
      <c r="A1859" s="111">
        <v>16</v>
      </c>
      <c r="B1859" s="109" t="s">
        <v>1622</v>
      </c>
      <c r="C1859" s="4" t="s">
        <v>1621</v>
      </c>
      <c r="D1859" s="2"/>
      <c r="E1859" s="2"/>
      <c r="F1859" s="2"/>
      <c r="G1859" s="2"/>
      <c r="H1859" s="2"/>
      <c r="I1859" s="2"/>
      <c r="J1859" s="2"/>
      <c r="K1859" s="107"/>
    </row>
    <row r="1860" spans="1:11" x14ac:dyDescent="0.35">
      <c r="A1860" s="111">
        <v>17</v>
      </c>
      <c r="B1860" s="109" t="s">
        <v>1620</v>
      </c>
      <c r="C1860" s="4" t="s">
        <v>1619</v>
      </c>
      <c r="D1860" s="2"/>
      <c r="E1860" s="2"/>
      <c r="F1860" s="2"/>
      <c r="G1860" s="2"/>
      <c r="H1860" s="2"/>
      <c r="I1860" s="2"/>
      <c r="J1860" s="2"/>
      <c r="K1860" s="107"/>
    </row>
    <row r="1861" spans="1:11" x14ac:dyDescent="0.35">
      <c r="A1861" s="111">
        <v>18</v>
      </c>
      <c r="B1861" s="109" t="s">
        <v>1618</v>
      </c>
      <c r="C1861" s="147" t="s">
        <v>1617</v>
      </c>
      <c r="D1861" s="2"/>
      <c r="E1861" s="2"/>
      <c r="F1861" s="2"/>
      <c r="G1861" s="2"/>
      <c r="H1861" s="2"/>
      <c r="I1861" s="2"/>
      <c r="J1861" s="2"/>
      <c r="K1861" s="107"/>
    </row>
    <row r="1862" spans="1:11" x14ac:dyDescent="0.35">
      <c r="A1862" s="111">
        <v>19</v>
      </c>
      <c r="B1862" s="109" t="s">
        <v>1616</v>
      </c>
      <c r="C1862" s="4" t="s">
        <v>1615</v>
      </c>
      <c r="D1862" s="2"/>
      <c r="E1862" s="2"/>
      <c r="F1862" s="2"/>
      <c r="G1862" s="2"/>
      <c r="H1862" s="2"/>
      <c r="I1862" s="2"/>
      <c r="J1862" s="2"/>
      <c r="K1862" s="107"/>
    </row>
    <row r="1863" spans="1:11" x14ac:dyDescent="0.35">
      <c r="A1863" s="111">
        <v>20</v>
      </c>
      <c r="B1863" s="109" t="s">
        <v>1614</v>
      </c>
      <c r="C1863" s="4" t="s">
        <v>1613</v>
      </c>
      <c r="D1863" s="2"/>
      <c r="E1863" s="2"/>
      <c r="F1863" s="2"/>
      <c r="G1863" s="2"/>
      <c r="H1863" s="2"/>
      <c r="I1863" s="2"/>
      <c r="J1863" s="2"/>
      <c r="K1863" s="107"/>
    </row>
    <row r="1864" spans="1:11" x14ac:dyDescent="0.35">
      <c r="A1864" s="111">
        <v>21</v>
      </c>
      <c r="B1864" s="109" t="s">
        <v>1612</v>
      </c>
      <c r="C1864" s="4" t="s">
        <v>1611</v>
      </c>
      <c r="D1864" s="2"/>
      <c r="E1864" s="2"/>
      <c r="F1864" s="2"/>
      <c r="G1864" s="2"/>
      <c r="H1864" s="2"/>
      <c r="I1864" s="2"/>
      <c r="J1864" s="2"/>
      <c r="K1864" s="107"/>
    </row>
    <row r="1865" spans="1:11" x14ac:dyDescent="0.35">
      <c r="A1865" s="111">
        <v>22</v>
      </c>
      <c r="B1865" s="109" t="s">
        <v>1610</v>
      </c>
      <c r="C1865" s="4" t="s">
        <v>1609</v>
      </c>
      <c r="D1865" s="2"/>
      <c r="E1865" s="2"/>
      <c r="F1865" s="2"/>
      <c r="G1865" s="2"/>
      <c r="H1865" s="2"/>
      <c r="I1865" s="2"/>
      <c r="J1865" s="2"/>
      <c r="K1865" s="107"/>
    </row>
    <row r="1866" spans="1:11" x14ac:dyDescent="0.35">
      <c r="A1866" s="111">
        <v>23</v>
      </c>
      <c r="B1866" s="109" t="s">
        <v>1608</v>
      </c>
      <c r="C1866" s="4" t="s">
        <v>1607</v>
      </c>
      <c r="D1866" s="2"/>
      <c r="E1866" s="2"/>
      <c r="F1866" s="2"/>
      <c r="G1866" s="2"/>
      <c r="H1866" s="2"/>
      <c r="I1866" s="2"/>
      <c r="J1866" s="2"/>
      <c r="K1866" s="107"/>
    </row>
    <row r="1867" spans="1:11" x14ac:dyDescent="0.35">
      <c r="A1867" s="111">
        <v>24</v>
      </c>
      <c r="B1867" s="109" t="s">
        <v>1606</v>
      </c>
      <c r="C1867" s="4" t="s">
        <v>1605</v>
      </c>
      <c r="D1867" s="2"/>
      <c r="E1867" s="2"/>
      <c r="F1867" s="2"/>
      <c r="G1867" s="2"/>
      <c r="H1867" s="2"/>
      <c r="I1867" s="2"/>
      <c r="J1867" s="2"/>
      <c r="K1867" s="107"/>
    </row>
    <row r="1868" spans="1:11" x14ac:dyDescent="0.35">
      <c r="A1868" s="111">
        <v>25</v>
      </c>
      <c r="B1868" s="109" t="s">
        <v>1604</v>
      </c>
      <c r="C1868" s="4" t="s">
        <v>1603</v>
      </c>
      <c r="D1868" s="2"/>
      <c r="E1868" s="2"/>
      <c r="F1868" s="2"/>
      <c r="G1868" s="2"/>
      <c r="H1868" s="2"/>
      <c r="I1868" s="2"/>
      <c r="J1868" s="2"/>
      <c r="K1868" s="107"/>
    </row>
    <row r="1869" spans="1:11" x14ac:dyDescent="0.35">
      <c r="A1869" s="111">
        <v>26</v>
      </c>
      <c r="B1869" s="109" t="s">
        <v>1602</v>
      </c>
      <c r="C1869" s="4" t="s">
        <v>1601</v>
      </c>
      <c r="D1869" s="2"/>
      <c r="E1869" s="2"/>
      <c r="F1869" s="2"/>
      <c r="G1869" s="2"/>
      <c r="H1869" s="2"/>
      <c r="I1869" s="2"/>
      <c r="J1869" s="2"/>
      <c r="K1869" s="107"/>
    </row>
    <row r="1870" spans="1:11" x14ac:dyDescent="0.35">
      <c r="A1870" s="111">
        <v>27</v>
      </c>
      <c r="B1870" s="109" t="s">
        <v>1600</v>
      </c>
      <c r="C1870" s="4" t="s">
        <v>1599</v>
      </c>
      <c r="D1870" s="2"/>
      <c r="E1870" s="2"/>
      <c r="F1870" s="2"/>
      <c r="G1870" s="2"/>
      <c r="H1870" s="2"/>
      <c r="I1870" s="2"/>
      <c r="J1870" s="2"/>
      <c r="K1870" s="107"/>
    </row>
    <row r="1871" spans="1:11" x14ac:dyDescent="0.35">
      <c r="A1871" s="111">
        <v>28</v>
      </c>
      <c r="B1871" s="109" t="s">
        <v>1598</v>
      </c>
      <c r="C1871" s="4" t="s">
        <v>1597</v>
      </c>
      <c r="D1871" s="2"/>
      <c r="E1871" s="2"/>
      <c r="F1871" s="2"/>
      <c r="G1871" s="2"/>
      <c r="H1871" s="2"/>
      <c r="I1871" s="2"/>
      <c r="J1871" s="2"/>
      <c r="K1871" s="107"/>
    </row>
    <row r="1872" spans="1:11" x14ac:dyDescent="0.35">
      <c r="A1872" s="110">
        <v>29</v>
      </c>
      <c r="B1872" s="109" t="s">
        <v>1596</v>
      </c>
      <c r="C1872" s="4" t="s">
        <v>1595</v>
      </c>
      <c r="D1872" s="2"/>
      <c r="E1872" s="2"/>
      <c r="F1872" s="2"/>
      <c r="G1872" s="2"/>
      <c r="H1872" s="2"/>
      <c r="I1872" s="2"/>
      <c r="J1872" s="2"/>
      <c r="K1872" s="107"/>
    </row>
    <row r="1873" spans="1:11" x14ac:dyDescent="0.35">
      <c r="A1873" s="110">
        <v>30</v>
      </c>
      <c r="B1873" s="109" t="s">
        <v>1594</v>
      </c>
      <c r="C1873" s="4" t="s">
        <v>1593</v>
      </c>
      <c r="D1873" s="2"/>
      <c r="E1873" s="2"/>
      <c r="F1873" s="2"/>
      <c r="G1873" s="2"/>
      <c r="H1873" s="2"/>
      <c r="I1873" s="2"/>
      <c r="J1873" s="2"/>
      <c r="K1873" s="107"/>
    </row>
    <row r="1874" spans="1:11" ht="15" thickBot="1" x14ac:dyDescent="0.4">
      <c r="A1874" s="106">
        <v>31</v>
      </c>
      <c r="B1874" s="105" t="s">
        <v>1592</v>
      </c>
      <c r="C1874" s="133" t="s">
        <v>1591</v>
      </c>
      <c r="D1874" s="103"/>
      <c r="E1874" s="103"/>
      <c r="F1874" s="103"/>
      <c r="G1874" s="103"/>
      <c r="H1874" s="103"/>
      <c r="I1874" s="103"/>
      <c r="J1874" s="103"/>
      <c r="K1874" s="102"/>
    </row>
    <row r="1875" spans="1:11" x14ac:dyDescent="0.35">
      <c r="C1875" s="146"/>
    </row>
    <row r="1876" spans="1:11" x14ac:dyDescent="0.35">
      <c r="D1876" s="360" t="s">
        <v>299</v>
      </c>
      <c r="E1876" s="360"/>
      <c r="F1876" s="360"/>
      <c r="G1876" s="360"/>
      <c r="H1876" s="360"/>
      <c r="I1876" s="360"/>
      <c r="J1876" s="360"/>
      <c r="K1876" s="360"/>
    </row>
    <row r="1877" spans="1:11" x14ac:dyDescent="0.35">
      <c r="D1877" s="360" t="s">
        <v>298</v>
      </c>
      <c r="E1877" s="360"/>
      <c r="F1877" s="360"/>
      <c r="G1877" s="360"/>
      <c r="H1877" s="360"/>
      <c r="I1877" s="360"/>
      <c r="J1877" s="360"/>
      <c r="K1877" s="360"/>
    </row>
    <row r="1882" spans="1:11" x14ac:dyDescent="0.35">
      <c r="C1882" s="365" t="s">
        <v>297</v>
      </c>
      <c r="D1882" s="365"/>
      <c r="E1882" s="365"/>
      <c r="F1882" s="365"/>
      <c r="G1882" s="365"/>
      <c r="H1882" s="365"/>
      <c r="I1882" s="365"/>
      <c r="J1882" s="365"/>
      <c r="K1882" s="365"/>
    </row>
    <row r="1892" spans="1:11" x14ac:dyDescent="0.35">
      <c r="A1892" s="352" t="s">
        <v>379</v>
      </c>
      <c r="B1892" s="352"/>
      <c r="C1892" s="352"/>
      <c r="D1892" s="352"/>
      <c r="E1892" s="352"/>
      <c r="F1892" s="352"/>
      <c r="G1892" s="352"/>
      <c r="H1892" s="352"/>
      <c r="I1892" s="352"/>
      <c r="J1892" s="352"/>
      <c r="K1892" s="352"/>
    </row>
    <row r="1893" spans="1:11" x14ac:dyDescent="0.35">
      <c r="A1893" s="352" t="s">
        <v>378</v>
      </c>
      <c r="B1893" s="352"/>
      <c r="C1893" s="352"/>
      <c r="D1893" s="352"/>
      <c r="E1893" s="352"/>
      <c r="F1893" s="352"/>
      <c r="G1893" s="352"/>
      <c r="H1893" s="352"/>
      <c r="I1893" s="352"/>
      <c r="J1893" s="352"/>
      <c r="K1893" s="352"/>
    </row>
    <row r="1894" spans="1:11" x14ac:dyDescent="0.35">
      <c r="A1894" s="352" t="s">
        <v>377</v>
      </c>
      <c r="B1894" s="352"/>
      <c r="C1894" s="352"/>
      <c r="D1894" s="352"/>
      <c r="E1894" s="352"/>
      <c r="F1894" s="352"/>
      <c r="G1894" s="352"/>
      <c r="H1894" s="352"/>
      <c r="I1894" s="352"/>
      <c r="J1894" s="352"/>
      <c r="K1894" s="352"/>
    </row>
    <row r="1895" spans="1:11" x14ac:dyDescent="0.35">
      <c r="A1895" s="119"/>
      <c r="B1895" s="119"/>
      <c r="C1895" s="119"/>
      <c r="D1895" s="119"/>
      <c r="E1895" s="119"/>
      <c r="F1895" s="119"/>
      <c r="G1895" s="119"/>
      <c r="H1895" s="119"/>
      <c r="I1895" s="119"/>
      <c r="J1895" s="119"/>
      <c r="K1895" s="119"/>
    </row>
    <row r="1896" spans="1:11" x14ac:dyDescent="0.35">
      <c r="A1896" s="352" t="s">
        <v>1590</v>
      </c>
      <c r="B1896" s="352"/>
      <c r="C1896" s="352"/>
      <c r="D1896" s="352"/>
      <c r="E1896" s="352"/>
      <c r="F1896" s="352"/>
      <c r="G1896" s="352"/>
      <c r="H1896" s="352"/>
      <c r="I1896" s="352"/>
      <c r="J1896" s="352"/>
      <c r="K1896" s="352"/>
    </row>
    <row r="1898" spans="1:11" x14ac:dyDescent="0.35">
      <c r="A1898" t="s">
        <v>375</v>
      </c>
    </row>
    <row r="1900" spans="1:11" x14ac:dyDescent="0.35">
      <c r="A1900" t="s">
        <v>374</v>
      </c>
    </row>
    <row r="1901" spans="1:11" x14ac:dyDescent="0.35">
      <c r="A1901" t="s">
        <v>373</v>
      </c>
    </row>
    <row r="1902" spans="1:11" ht="15" thickBot="1" x14ac:dyDescent="0.4"/>
    <row r="1903" spans="1:11" x14ac:dyDescent="0.35">
      <c r="A1903" s="353" t="s">
        <v>372</v>
      </c>
      <c r="B1903" s="357"/>
      <c r="C1903" s="361" t="s">
        <v>371</v>
      </c>
      <c r="D1903" s="357" t="s">
        <v>370</v>
      </c>
      <c r="E1903" s="357"/>
      <c r="F1903" s="357"/>
      <c r="G1903" s="357"/>
      <c r="H1903" s="357"/>
      <c r="I1903" s="357"/>
      <c r="J1903" s="361" t="s">
        <v>369</v>
      </c>
      <c r="K1903" s="363" t="s">
        <v>368</v>
      </c>
    </row>
    <row r="1904" spans="1:11" ht="15" thickBot="1" x14ac:dyDescent="0.4">
      <c r="A1904" s="118" t="s">
        <v>367</v>
      </c>
      <c r="B1904" s="117" t="s">
        <v>366</v>
      </c>
      <c r="C1904" s="362"/>
      <c r="D1904" s="117">
        <v>1</v>
      </c>
      <c r="E1904" s="117">
        <v>2</v>
      </c>
      <c r="F1904" s="117">
        <v>3</v>
      </c>
      <c r="G1904" s="117">
        <v>4</v>
      </c>
      <c r="H1904" s="117">
        <v>5</v>
      </c>
      <c r="I1904" s="117">
        <v>6</v>
      </c>
      <c r="J1904" s="362"/>
      <c r="K1904" s="364"/>
    </row>
    <row r="1905" spans="1:11" x14ac:dyDescent="0.35">
      <c r="A1905" s="116">
        <v>1</v>
      </c>
      <c r="B1905" s="115" t="s">
        <v>1589</v>
      </c>
      <c r="C1905" s="145" t="s">
        <v>1588</v>
      </c>
      <c r="D1905" s="113"/>
      <c r="E1905" s="113"/>
      <c r="F1905" s="113"/>
      <c r="G1905" s="113"/>
      <c r="H1905" s="113"/>
      <c r="I1905" s="113"/>
      <c r="J1905" s="113"/>
      <c r="K1905" s="112"/>
    </row>
    <row r="1906" spans="1:11" x14ac:dyDescent="0.35">
      <c r="A1906" s="111">
        <v>2</v>
      </c>
      <c r="B1906" s="109" t="s">
        <v>1587</v>
      </c>
      <c r="C1906" s="131" t="s">
        <v>1586</v>
      </c>
      <c r="D1906" s="2"/>
      <c r="E1906" s="2"/>
      <c r="F1906" s="2"/>
      <c r="G1906" s="2"/>
      <c r="H1906" s="2"/>
      <c r="I1906" s="2"/>
      <c r="J1906" s="2"/>
      <c r="K1906" s="107"/>
    </row>
    <row r="1907" spans="1:11" x14ac:dyDescent="0.35">
      <c r="A1907" s="111">
        <v>3</v>
      </c>
      <c r="B1907" s="109" t="s">
        <v>1585</v>
      </c>
      <c r="C1907" s="131" t="s">
        <v>1584</v>
      </c>
      <c r="D1907" s="2"/>
      <c r="E1907" s="2"/>
      <c r="F1907" s="2"/>
      <c r="G1907" s="2"/>
      <c r="H1907" s="2"/>
      <c r="I1907" s="2"/>
      <c r="J1907" s="2"/>
      <c r="K1907" s="107"/>
    </row>
    <row r="1908" spans="1:11" x14ac:dyDescent="0.35">
      <c r="A1908" s="111">
        <v>4</v>
      </c>
      <c r="B1908" s="109" t="s">
        <v>1583</v>
      </c>
      <c r="C1908" s="131" t="s">
        <v>1582</v>
      </c>
      <c r="D1908" s="2"/>
      <c r="E1908" s="2"/>
      <c r="F1908" s="2"/>
      <c r="G1908" s="2"/>
      <c r="H1908" s="2"/>
      <c r="I1908" s="2"/>
      <c r="J1908" s="2"/>
      <c r="K1908" s="107"/>
    </row>
    <row r="1909" spans="1:11" x14ac:dyDescent="0.35">
      <c r="A1909" s="111">
        <v>5</v>
      </c>
      <c r="B1909" s="109" t="s">
        <v>1581</v>
      </c>
      <c r="C1909" s="131" t="s">
        <v>1580</v>
      </c>
      <c r="D1909" s="2"/>
      <c r="E1909" s="2"/>
      <c r="F1909" s="2"/>
      <c r="G1909" s="2"/>
      <c r="H1909" s="2"/>
      <c r="I1909" s="2"/>
      <c r="J1909" s="2"/>
      <c r="K1909" s="107"/>
    </row>
    <row r="1910" spans="1:11" x14ac:dyDescent="0.35">
      <c r="A1910" s="111">
        <v>6</v>
      </c>
      <c r="B1910" s="109" t="s">
        <v>1579</v>
      </c>
      <c r="C1910" s="131" t="s">
        <v>1578</v>
      </c>
      <c r="D1910" s="2"/>
      <c r="E1910" s="2"/>
      <c r="F1910" s="2"/>
      <c r="G1910" s="2"/>
      <c r="H1910" s="2"/>
      <c r="I1910" s="2"/>
      <c r="J1910" s="2"/>
      <c r="K1910" s="107"/>
    </row>
    <row r="1911" spans="1:11" x14ac:dyDescent="0.35">
      <c r="A1911" s="111">
        <v>7</v>
      </c>
      <c r="B1911" s="109" t="s">
        <v>1577</v>
      </c>
      <c r="C1911" s="131" t="s">
        <v>1576</v>
      </c>
      <c r="D1911" s="2"/>
      <c r="E1911" s="2"/>
      <c r="F1911" s="2"/>
      <c r="G1911" s="2"/>
      <c r="H1911" s="2"/>
      <c r="I1911" s="2"/>
      <c r="J1911" s="2"/>
      <c r="K1911" s="107"/>
    </row>
    <row r="1912" spans="1:11" x14ac:dyDescent="0.35">
      <c r="A1912" s="111">
        <v>8</v>
      </c>
      <c r="B1912" s="109" t="s">
        <v>1575</v>
      </c>
      <c r="C1912" s="131" t="s">
        <v>1574</v>
      </c>
      <c r="D1912" s="2"/>
      <c r="E1912" s="2"/>
      <c r="F1912" s="2"/>
      <c r="G1912" s="2"/>
      <c r="H1912" s="2"/>
      <c r="I1912" s="2"/>
      <c r="J1912" s="2"/>
      <c r="K1912" s="107"/>
    </row>
    <row r="1913" spans="1:11" x14ac:dyDescent="0.35">
      <c r="A1913" s="111">
        <v>9</v>
      </c>
      <c r="B1913" s="109" t="s">
        <v>1573</v>
      </c>
      <c r="C1913" s="131" t="s">
        <v>1572</v>
      </c>
      <c r="D1913" s="2"/>
      <c r="E1913" s="2"/>
      <c r="F1913" s="2"/>
      <c r="G1913" s="2"/>
      <c r="H1913" s="2"/>
      <c r="I1913" s="2"/>
      <c r="J1913" s="2"/>
      <c r="K1913" s="107"/>
    </row>
    <row r="1914" spans="1:11" x14ac:dyDescent="0.35">
      <c r="A1914" s="111">
        <v>10</v>
      </c>
      <c r="B1914" s="109" t="s">
        <v>1571</v>
      </c>
      <c r="C1914" s="131" t="s">
        <v>1570</v>
      </c>
      <c r="D1914" s="2"/>
      <c r="E1914" s="2"/>
      <c r="F1914" s="2"/>
      <c r="G1914" s="2"/>
      <c r="H1914" s="2"/>
      <c r="I1914" s="2"/>
      <c r="J1914" s="2"/>
      <c r="K1914" s="107"/>
    </row>
    <row r="1915" spans="1:11" x14ac:dyDescent="0.35">
      <c r="A1915" s="111">
        <v>11</v>
      </c>
      <c r="B1915" s="109" t="s">
        <v>1569</v>
      </c>
      <c r="C1915" s="131" t="s">
        <v>1568</v>
      </c>
      <c r="D1915" s="2"/>
      <c r="E1915" s="2"/>
      <c r="F1915" s="2"/>
      <c r="G1915" s="2"/>
      <c r="H1915" s="2"/>
      <c r="I1915" s="2"/>
      <c r="J1915" s="2"/>
      <c r="K1915" s="107"/>
    </row>
    <row r="1916" spans="1:11" x14ac:dyDescent="0.35">
      <c r="A1916" s="111">
        <v>12</v>
      </c>
      <c r="B1916" s="109" t="s">
        <v>1567</v>
      </c>
      <c r="C1916" s="131" t="s">
        <v>1566</v>
      </c>
      <c r="D1916" s="2"/>
      <c r="E1916" s="2"/>
      <c r="F1916" s="2"/>
      <c r="G1916" s="2"/>
      <c r="H1916" s="2"/>
      <c r="I1916" s="2"/>
      <c r="J1916" s="2"/>
      <c r="K1916" s="107"/>
    </row>
    <row r="1917" spans="1:11" x14ac:dyDescent="0.35">
      <c r="A1917" s="111">
        <v>13</v>
      </c>
      <c r="B1917" s="109" t="s">
        <v>1565</v>
      </c>
      <c r="C1917" s="131" t="s">
        <v>1564</v>
      </c>
      <c r="D1917" s="2"/>
      <c r="E1917" s="2"/>
      <c r="F1917" s="2"/>
      <c r="G1917" s="2"/>
      <c r="H1917" s="2"/>
      <c r="I1917" s="2"/>
      <c r="J1917" s="2"/>
      <c r="K1917" s="107"/>
    </row>
    <row r="1918" spans="1:11" x14ac:dyDescent="0.35">
      <c r="A1918" s="111">
        <v>14</v>
      </c>
      <c r="B1918" s="109" t="s">
        <v>1563</v>
      </c>
      <c r="C1918" s="131" t="s">
        <v>1562</v>
      </c>
      <c r="D1918" s="2"/>
      <c r="E1918" s="2"/>
      <c r="F1918" s="2"/>
      <c r="G1918" s="2"/>
      <c r="H1918" s="2"/>
      <c r="I1918" s="2"/>
      <c r="J1918" s="2"/>
      <c r="K1918" s="107"/>
    </row>
    <row r="1919" spans="1:11" x14ac:dyDescent="0.35">
      <c r="A1919" s="111">
        <v>15</v>
      </c>
      <c r="B1919" s="109" t="s">
        <v>1561</v>
      </c>
      <c r="C1919" s="131" t="s">
        <v>1560</v>
      </c>
      <c r="D1919" s="2"/>
      <c r="E1919" s="2"/>
      <c r="F1919" s="2"/>
      <c r="G1919" s="2"/>
      <c r="H1919" s="2"/>
      <c r="I1919" s="2"/>
      <c r="J1919" s="2"/>
      <c r="K1919" s="107"/>
    </row>
    <row r="1920" spans="1:11" x14ac:dyDescent="0.35">
      <c r="A1920" s="111">
        <v>16</v>
      </c>
      <c r="B1920" s="109" t="s">
        <v>1559</v>
      </c>
      <c r="C1920" s="131" t="s">
        <v>1558</v>
      </c>
      <c r="D1920" s="2"/>
      <c r="E1920" s="2"/>
      <c r="F1920" s="2"/>
      <c r="G1920" s="2"/>
      <c r="H1920" s="2"/>
      <c r="I1920" s="2"/>
      <c r="J1920" s="2"/>
      <c r="K1920" s="107"/>
    </row>
    <row r="1921" spans="1:11" x14ac:dyDescent="0.35">
      <c r="A1921" s="111">
        <v>17</v>
      </c>
      <c r="B1921" s="109" t="s">
        <v>1557</v>
      </c>
      <c r="C1921" s="131" t="s">
        <v>1556</v>
      </c>
      <c r="D1921" s="2"/>
      <c r="E1921" s="2"/>
      <c r="F1921" s="2"/>
      <c r="G1921" s="2"/>
      <c r="H1921" s="2"/>
      <c r="I1921" s="2"/>
      <c r="J1921" s="2"/>
      <c r="K1921" s="107"/>
    </row>
    <row r="1922" spans="1:11" x14ac:dyDescent="0.35">
      <c r="A1922" s="111">
        <v>18</v>
      </c>
      <c r="B1922" s="109" t="s">
        <v>1555</v>
      </c>
      <c r="C1922" s="131" t="s">
        <v>1554</v>
      </c>
      <c r="D1922" s="2"/>
      <c r="E1922" s="2"/>
      <c r="F1922" s="2"/>
      <c r="G1922" s="2"/>
      <c r="H1922" s="2"/>
      <c r="I1922" s="2"/>
      <c r="J1922" s="2"/>
      <c r="K1922" s="107"/>
    </row>
    <row r="1923" spans="1:11" x14ac:dyDescent="0.35">
      <c r="A1923" s="111">
        <v>19</v>
      </c>
      <c r="B1923" s="109" t="s">
        <v>1553</v>
      </c>
      <c r="C1923" s="131" t="s">
        <v>1552</v>
      </c>
      <c r="D1923" s="2"/>
      <c r="E1923" s="2"/>
      <c r="F1923" s="2"/>
      <c r="G1923" s="2"/>
      <c r="H1923" s="2"/>
      <c r="I1923" s="2"/>
      <c r="J1923" s="2"/>
      <c r="K1923" s="107"/>
    </row>
    <row r="1924" spans="1:11" x14ac:dyDescent="0.35">
      <c r="A1924" s="111">
        <v>20</v>
      </c>
      <c r="B1924" s="109" t="s">
        <v>1551</v>
      </c>
      <c r="C1924" s="131" t="s">
        <v>1550</v>
      </c>
      <c r="D1924" s="2"/>
      <c r="E1924" s="2"/>
      <c r="F1924" s="2"/>
      <c r="G1924" s="2"/>
      <c r="H1924" s="2"/>
      <c r="I1924" s="2"/>
      <c r="J1924" s="2"/>
      <c r="K1924" s="107"/>
    </row>
    <row r="1925" spans="1:11" x14ac:dyDescent="0.35">
      <c r="A1925" s="111">
        <v>21</v>
      </c>
      <c r="B1925" s="109" t="s">
        <v>1549</v>
      </c>
      <c r="C1925" s="131" t="s">
        <v>1548</v>
      </c>
      <c r="D1925" s="2"/>
      <c r="E1925" s="2"/>
      <c r="F1925" s="2"/>
      <c r="G1925" s="2"/>
      <c r="H1925" s="2"/>
      <c r="I1925" s="2"/>
      <c r="J1925" s="2"/>
      <c r="K1925" s="107"/>
    </row>
    <row r="1926" spans="1:11" x14ac:dyDescent="0.35">
      <c r="A1926" s="111">
        <v>22</v>
      </c>
      <c r="B1926" s="109" t="s">
        <v>1547</v>
      </c>
      <c r="C1926" s="131" t="s">
        <v>1546</v>
      </c>
      <c r="D1926" s="2"/>
      <c r="E1926" s="2"/>
      <c r="F1926" s="2"/>
      <c r="G1926" s="2"/>
      <c r="H1926" s="2"/>
      <c r="I1926" s="2"/>
      <c r="J1926" s="2"/>
      <c r="K1926" s="107"/>
    </row>
    <row r="1927" spans="1:11" x14ac:dyDescent="0.35">
      <c r="A1927" s="111">
        <v>23</v>
      </c>
      <c r="B1927" s="109" t="s">
        <v>1545</v>
      </c>
      <c r="C1927" s="131" t="s">
        <v>1544</v>
      </c>
      <c r="D1927" s="2"/>
      <c r="E1927" s="2"/>
      <c r="F1927" s="2"/>
      <c r="G1927" s="2"/>
      <c r="H1927" s="2"/>
      <c r="I1927" s="2"/>
      <c r="J1927" s="2"/>
      <c r="K1927" s="107"/>
    </row>
    <row r="1928" spans="1:11" x14ac:dyDescent="0.35">
      <c r="A1928" s="111">
        <v>24</v>
      </c>
      <c r="B1928" s="109" t="s">
        <v>1543</v>
      </c>
      <c r="C1928" s="131" t="s">
        <v>1542</v>
      </c>
      <c r="D1928" s="2"/>
      <c r="E1928" s="2"/>
      <c r="F1928" s="2"/>
      <c r="G1928" s="2"/>
      <c r="H1928" s="2"/>
      <c r="I1928" s="2"/>
      <c r="J1928" s="2"/>
      <c r="K1928" s="107"/>
    </row>
    <row r="1929" spans="1:11" x14ac:dyDescent="0.35">
      <c r="A1929" s="111">
        <v>25</v>
      </c>
      <c r="B1929" s="109" t="s">
        <v>1541</v>
      </c>
      <c r="C1929" s="131" t="s">
        <v>1540</v>
      </c>
      <c r="D1929" s="2"/>
      <c r="E1929" s="2"/>
      <c r="F1929" s="2"/>
      <c r="G1929" s="2"/>
      <c r="H1929" s="2"/>
      <c r="I1929" s="2"/>
      <c r="J1929" s="2"/>
      <c r="K1929" s="107"/>
    </row>
    <row r="1930" spans="1:11" x14ac:dyDescent="0.35">
      <c r="A1930" s="111">
        <v>26</v>
      </c>
      <c r="B1930" s="109" t="s">
        <v>1539</v>
      </c>
      <c r="C1930" s="131" t="s">
        <v>1538</v>
      </c>
      <c r="D1930" s="2"/>
      <c r="E1930" s="2"/>
      <c r="F1930" s="2"/>
      <c r="G1930" s="2"/>
      <c r="H1930" s="2"/>
      <c r="I1930" s="2"/>
      <c r="J1930" s="2"/>
      <c r="K1930" s="107"/>
    </row>
    <row r="1931" spans="1:11" x14ac:dyDescent="0.35">
      <c r="A1931" s="111">
        <v>27</v>
      </c>
      <c r="B1931" s="109" t="s">
        <v>1537</v>
      </c>
      <c r="C1931" s="131" t="s">
        <v>1536</v>
      </c>
      <c r="D1931" s="2"/>
      <c r="E1931" s="2"/>
      <c r="F1931" s="2"/>
      <c r="G1931" s="2"/>
      <c r="H1931" s="2"/>
      <c r="I1931" s="2"/>
      <c r="J1931" s="2"/>
      <c r="K1931" s="107"/>
    </row>
    <row r="1932" spans="1:11" x14ac:dyDescent="0.35">
      <c r="A1932" s="111">
        <v>28</v>
      </c>
      <c r="B1932" s="109" t="s">
        <v>1535</v>
      </c>
      <c r="C1932" s="131" t="s">
        <v>1534</v>
      </c>
      <c r="D1932" s="2"/>
      <c r="E1932" s="2"/>
      <c r="F1932" s="2"/>
      <c r="G1932" s="2"/>
      <c r="H1932" s="2"/>
      <c r="I1932" s="2"/>
      <c r="J1932" s="2"/>
      <c r="K1932" s="107"/>
    </row>
    <row r="1933" spans="1:11" x14ac:dyDescent="0.35">
      <c r="A1933" s="110">
        <v>29</v>
      </c>
      <c r="B1933" s="109" t="s">
        <v>1533</v>
      </c>
      <c r="C1933" s="131" t="s">
        <v>1532</v>
      </c>
      <c r="D1933" s="2"/>
      <c r="E1933" s="2"/>
      <c r="F1933" s="2"/>
      <c r="G1933" s="2"/>
      <c r="H1933" s="2"/>
      <c r="I1933" s="2"/>
      <c r="J1933" s="2"/>
      <c r="K1933" s="107"/>
    </row>
    <row r="1934" spans="1:11" ht="15" thickBot="1" x14ac:dyDescent="0.4">
      <c r="A1934" s="106">
        <v>30</v>
      </c>
      <c r="B1934" s="105" t="s">
        <v>1531</v>
      </c>
      <c r="C1934" s="140" t="s">
        <v>1530</v>
      </c>
      <c r="D1934" s="103"/>
      <c r="E1934" s="103"/>
      <c r="F1934" s="103"/>
      <c r="G1934" s="103"/>
      <c r="H1934" s="103"/>
      <c r="I1934" s="103"/>
      <c r="J1934" s="103"/>
      <c r="K1934" s="102"/>
    </row>
    <row r="1935" spans="1:11" x14ac:dyDescent="0.35">
      <c r="C1935" s="146"/>
    </row>
    <row r="1936" spans="1:11" x14ac:dyDescent="0.35">
      <c r="D1936" s="360" t="s">
        <v>299</v>
      </c>
      <c r="E1936" s="360"/>
      <c r="F1936" s="360"/>
      <c r="G1936" s="360"/>
      <c r="H1936" s="360"/>
      <c r="I1936" s="360"/>
      <c r="J1936" s="360"/>
      <c r="K1936" s="360"/>
    </row>
    <row r="1937" spans="3:11" x14ac:dyDescent="0.35">
      <c r="D1937" s="360" t="s">
        <v>298</v>
      </c>
      <c r="E1937" s="360"/>
      <c r="F1937" s="360"/>
      <c r="G1937" s="360"/>
      <c r="H1937" s="360"/>
      <c r="I1937" s="360"/>
      <c r="J1937" s="360"/>
      <c r="K1937" s="360"/>
    </row>
    <row r="1942" spans="3:11" x14ac:dyDescent="0.35">
      <c r="C1942" s="365" t="s">
        <v>297</v>
      </c>
      <c r="D1942" s="365"/>
      <c r="E1942" s="365"/>
      <c r="F1942" s="365"/>
      <c r="G1942" s="365"/>
      <c r="H1942" s="365"/>
      <c r="I1942" s="365"/>
      <c r="J1942" s="365"/>
      <c r="K1942" s="365"/>
    </row>
    <row r="1953" spans="1:11" x14ac:dyDescent="0.35">
      <c r="A1953" s="352" t="s">
        <v>379</v>
      </c>
      <c r="B1953" s="352"/>
      <c r="C1953" s="352"/>
      <c r="D1953" s="352"/>
      <c r="E1953" s="352"/>
      <c r="F1953" s="352"/>
      <c r="G1953" s="352"/>
      <c r="H1953" s="352"/>
      <c r="I1953" s="352"/>
      <c r="J1953" s="352"/>
      <c r="K1953" s="352"/>
    </row>
    <row r="1954" spans="1:11" x14ac:dyDescent="0.35">
      <c r="A1954" s="352" t="s">
        <v>378</v>
      </c>
      <c r="B1954" s="352"/>
      <c r="C1954" s="352"/>
      <c r="D1954" s="352"/>
      <c r="E1954" s="352"/>
      <c r="F1954" s="352"/>
      <c r="G1954" s="352"/>
      <c r="H1954" s="352"/>
      <c r="I1954" s="352"/>
      <c r="J1954" s="352"/>
      <c r="K1954" s="352"/>
    </row>
    <row r="1955" spans="1:11" x14ac:dyDescent="0.35">
      <c r="A1955" s="352" t="s">
        <v>377</v>
      </c>
      <c r="B1955" s="352"/>
      <c r="C1955" s="352"/>
      <c r="D1955" s="352"/>
      <c r="E1955" s="352"/>
      <c r="F1955" s="352"/>
      <c r="G1955" s="352"/>
      <c r="H1955" s="352"/>
      <c r="I1955" s="352"/>
      <c r="J1955" s="352"/>
      <c r="K1955" s="352"/>
    </row>
    <row r="1956" spans="1:11" x14ac:dyDescent="0.35">
      <c r="A1956" s="119"/>
      <c r="B1956" s="119"/>
      <c r="C1956" s="119"/>
      <c r="D1956" s="119"/>
      <c r="E1956" s="119"/>
      <c r="F1956" s="119"/>
      <c r="G1956" s="119"/>
      <c r="H1956" s="119"/>
      <c r="I1956" s="119"/>
      <c r="J1956" s="119"/>
      <c r="K1956" s="119"/>
    </row>
    <row r="1957" spans="1:11" x14ac:dyDescent="0.35">
      <c r="A1957" s="352" t="s">
        <v>1529</v>
      </c>
      <c r="B1957" s="352"/>
      <c r="C1957" s="352"/>
      <c r="D1957" s="352"/>
      <c r="E1957" s="352"/>
      <c r="F1957" s="352"/>
      <c r="G1957" s="352"/>
      <c r="H1957" s="352"/>
      <c r="I1957" s="352"/>
      <c r="J1957" s="352"/>
      <c r="K1957" s="352"/>
    </row>
    <row r="1959" spans="1:11" x14ac:dyDescent="0.35">
      <c r="A1959" t="s">
        <v>375</v>
      </c>
    </row>
    <row r="1961" spans="1:11" x14ac:dyDescent="0.35">
      <c r="A1961" t="s">
        <v>374</v>
      </c>
    </row>
    <row r="1962" spans="1:11" x14ac:dyDescent="0.35">
      <c r="A1962" t="s">
        <v>373</v>
      </c>
    </row>
    <row r="1963" spans="1:11" ht="15" thickBot="1" x14ac:dyDescent="0.4"/>
    <row r="1964" spans="1:11" x14ac:dyDescent="0.35">
      <c r="A1964" s="353" t="s">
        <v>372</v>
      </c>
      <c r="B1964" s="357"/>
      <c r="C1964" s="361" t="s">
        <v>371</v>
      </c>
      <c r="D1964" s="357" t="s">
        <v>370</v>
      </c>
      <c r="E1964" s="357"/>
      <c r="F1964" s="357"/>
      <c r="G1964" s="357"/>
      <c r="H1964" s="357"/>
      <c r="I1964" s="357"/>
      <c r="J1964" s="361" t="s">
        <v>369</v>
      </c>
      <c r="K1964" s="363" t="s">
        <v>368</v>
      </c>
    </row>
    <row r="1965" spans="1:11" ht="15" thickBot="1" x14ac:dyDescent="0.4">
      <c r="A1965" s="118" t="s">
        <v>367</v>
      </c>
      <c r="B1965" s="117" t="s">
        <v>366</v>
      </c>
      <c r="C1965" s="362"/>
      <c r="D1965" s="117">
        <v>1</v>
      </c>
      <c r="E1965" s="117">
        <v>2</v>
      </c>
      <c r="F1965" s="117">
        <v>3</v>
      </c>
      <c r="G1965" s="117">
        <v>4</v>
      </c>
      <c r="H1965" s="117">
        <v>5</v>
      </c>
      <c r="I1965" s="117">
        <v>6</v>
      </c>
      <c r="J1965" s="362"/>
      <c r="K1965" s="364"/>
    </row>
    <row r="1966" spans="1:11" x14ac:dyDescent="0.35">
      <c r="A1966" s="116">
        <v>1</v>
      </c>
      <c r="B1966" s="115" t="s">
        <v>1528</v>
      </c>
      <c r="C1966" s="145" t="s">
        <v>1527</v>
      </c>
      <c r="D1966" s="113"/>
      <c r="E1966" s="113"/>
      <c r="F1966" s="113"/>
      <c r="G1966" s="113"/>
      <c r="H1966" s="113"/>
      <c r="I1966" s="113"/>
      <c r="J1966" s="113"/>
      <c r="K1966" s="112"/>
    </row>
    <row r="1967" spans="1:11" x14ac:dyDescent="0.35">
      <c r="A1967" s="111">
        <v>2</v>
      </c>
      <c r="B1967" s="109" t="s">
        <v>1526</v>
      </c>
      <c r="C1967" s="131" t="s">
        <v>1525</v>
      </c>
      <c r="D1967" s="2"/>
      <c r="E1967" s="2"/>
      <c r="F1967" s="2"/>
      <c r="G1967" s="2"/>
      <c r="H1967" s="2"/>
      <c r="I1967" s="2"/>
      <c r="J1967" s="2"/>
      <c r="K1967" s="107"/>
    </row>
    <row r="1968" spans="1:11" x14ac:dyDescent="0.35">
      <c r="A1968" s="111">
        <v>3</v>
      </c>
      <c r="B1968" s="109" t="s">
        <v>1524</v>
      </c>
      <c r="C1968" s="131" t="s">
        <v>1523</v>
      </c>
      <c r="D1968" s="2"/>
      <c r="E1968" s="2"/>
      <c r="F1968" s="2"/>
      <c r="G1968" s="2"/>
      <c r="H1968" s="2"/>
      <c r="I1968" s="2"/>
      <c r="J1968" s="2"/>
      <c r="K1968" s="107"/>
    </row>
    <row r="1969" spans="1:11" x14ac:dyDescent="0.35">
      <c r="A1969" s="111">
        <v>4</v>
      </c>
      <c r="B1969" s="109" t="s">
        <v>1522</v>
      </c>
      <c r="C1969" s="131" t="s">
        <v>1521</v>
      </c>
      <c r="D1969" s="2"/>
      <c r="E1969" s="2"/>
      <c r="F1969" s="2"/>
      <c r="G1969" s="2"/>
      <c r="H1969" s="2"/>
      <c r="I1969" s="2"/>
      <c r="J1969" s="2"/>
      <c r="K1969" s="107"/>
    </row>
    <row r="1970" spans="1:11" x14ac:dyDescent="0.35">
      <c r="A1970" s="111">
        <v>5</v>
      </c>
      <c r="B1970" s="109" t="s">
        <v>1520</v>
      </c>
      <c r="C1970" s="131" t="s">
        <v>1519</v>
      </c>
      <c r="D1970" s="2"/>
      <c r="E1970" s="2"/>
      <c r="F1970" s="2"/>
      <c r="G1970" s="2"/>
      <c r="H1970" s="2"/>
      <c r="I1970" s="2"/>
      <c r="J1970" s="2"/>
      <c r="K1970" s="107"/>
    </row>
    <row r="1971" spans="1:11" x14ac:dyDescent="0.35">
      <c r="A1971" s="111">
        <v>6</v>
      </c>
      <c r="B1971" s="109" t="s">
        <v>1518</v>
      </c>
      <c r="C1971" s="131" t="s">
        <v>1517</v>
      </c>
      <c r="D1971" s="2"/>
      <c r="E1971" s="2"/>
      <c r="F1971" s="2"/>
      <c r="G1971" s="2"/>
      <c r="H1971" s="2"/>
      <c r="I1971" s="2"/>
      <c r="J1971" s="2"/>
      <c r="K1971" s="107"/>
    </row>
    <row r="1972" spans="1:11" x14ac:dyDescent="0.35">
      <c r="A1972" s="111">
        <v>7</v>
      </c>
      <c r="B1972" s="109" t="s">
        <v>1516</v>
      </c>
      <c r="C1972" s="131" t="s">
        <v>1515</v>
      </c>
      <c r="D1972" s="2"/>
      <c r="E1972" s="2"/>
      <c r="F1972" s="2"/>
      <c r="G1972" s="2"/>
      <c r="H1972" s="2"/>
      <c r="I1972" s="2"/>
      <c r="J1972" s="2"/>
      <c r="K1972" s="107"/>
    </row>
    <row r="1973" spans="1:11" x14ac:dyDescent="0.35">
      <c r="A1973" s="111">
        <v>8</v>
      </c>
      <c r="B1973" s="109" t="s">
        <v>1514</v>
      </c>
      <c r="C1973" s="131" t="s">
        <v>1513</v>
      </c>
      <c r="D1973" s="2"/>
      <c r="E1973" s="2"/>
      <c r="F1973" s="2"/>
      <c r="G1973" s="2"/>
      <c r="H1973" s="2"/>
      <c r="I1973" s="2"/>
      <c r="J1973" s="2"/>
      <c r="K1973" s="107"/>
    </row>
    <row r="1974" spans="1:11" x14ac:dyDescent="0.35">
      <c r="A1974" s="111">
        <v>9</v>
      </c>
      <c r="B1974" s="109" t="s">
        <v>1512</v>
      </c>
      <c r="C1974" s="131" t="s">
        <v>1511</v>
      </c>
      <c r="D1974" s="2"/>
      <c r="E1974" s="2"/>
      <c r="F1974" s="2"/>
      <c r="G1974" s="2"/>
      <c r="H1974" s="2"/>
      <c r="I1974" s="2"/>
      <c r="J1974" s="2"/>
      <c r="K1974" s="107"/>
    </row>
    <row r="1975" spans="1:11" x14ac:dyDescent="0.35">
      <c r="A1975" s="111">
        <v>10</v>
      </c>
      <c r="B1975" s="109" t="s">
        <v>1510</v>
      </c>
      <c r="C1975" s="131" t="s">
        <v>1509</v>
      </c>
      <c r="D1975" s="2"/>
      <c r="E1975" s="2"/>
      <c r="F1975" s="2"/>
      <c r="G1975" s="2"/>
      <c r="H1975" s="2"/>
      <c r="I1975" s="2"/>
      <c r="J1975" s="2"/>
      <c r="K1975" s="107"/>
    </row>
    <row r="1976" spans="1:11" x14ac:dyDescent="0.35">
      <c r="A1976" s="111">
        <v>11</v>
      </c>
      <c r="B1976" s="109" t="s">
        <v>1508</v>
      </c>
      <c r="C1976" s="131" t="s">
        <v>1507</v>
      </c>
      <c r="D1976" s="2"/>
      <c r="E1976" s="2"/>
      <c r="F1976" s="2"/>
      <c r="G1976" s="2"/>
      <c r="H1976" s="2"/>
      <c r="I1976" s="2"/>
      <c r="J1976" s="2"/>
      <c r="K1976" s="107"/>
    </row>
    <row r="1977" spans="1:11" x14ac:dyDescent="0.35">
      <c r="A1977" s="111">
        <v>12</v>
      </c>
      <c r="B1977" s="109" t="s">
        <v>1506</v>
      </c>
      <c r="C1977" s="131" t="s">
        <v>1505</v>
      </c>
      <c r="D1977" s="2"/>
      <c r="E1977" s="2"/>
      <c r="F1977" s="2"/>
      <c r="G1977" s="2"/>
      <c r="H1977" s="2"/>
      <c r="I1977" s="2"/>
      <c r="J1977" s="2"/>
      <c r="K1977" s="107"/>
    </row>
    <row r="1978" spans="1:11" x14ac:dyDescent="0.35">
      <c r="A1978" s="111">
        <v>13</v>
      </c>
      <c r="B1978" s="109" t="s">
        <v>1504</v>
      </c>
      <c r="C1978" s="131" t="s">
        <v>1503</v>
      </c>
      <c r="D1978" s="2"/>
      <c r="E1978" s="2"/>
      <c r="F1978" s="2"/>
      <c r="G1978" s="2"/>
      <c r="H1978" s="2"/>
      <c r="I1978" s="2"/>
      <c r="J1978" s="2"/>
      <c r="K1978" s="107"/>
    </row>
    <row r="1979" spans="1:11" x14ac:dyDescent="0.35">
      <c r="A1979" s="111">
        <v>14</v>
      </c>
      <c r="B1979" s="109" t="s">
        <v>1502</v>
      </c>
      <c r="C1979" s="131" t="s">
        <v>1501</v>
      </c>
      <c r="D1979" s="2"/>
      <c r="E1979" s="2"/>
      <c r="F1979" s="2"/>
      <c r="G1979" s="2"/>
      <c r="H1979" s="2"/>
      <c r="I1979" s="2"/>
      <c r="J1979" s="2"/>
      <c r="K1979" s="107"/>
    </row>
    <row r="1980" spans="1:11" x14ac:dyDescent="0.35">
      <c r="A1980" s="111">
        <v>15</v>
      </c>
      <c r="B1980" s="109" t="s">
        <v>1500</v>
      </c>
      <c r="C1980" s="131" t="s">
        <v>1499</v>
      </c>
      <c r="D1980" s="2"/>
      <c r="E1980" s="2"/>
      <c r="F1980" s="2"/>
      <c r="G1980" s="2"/>
      <c r="H1980" s="2"/>
      <c r="I1980" s="2"/>
      <c r="J1980" s="2"/>
      <c r="K1980" s="107"/>
    </row>
    <row r="1981" spans="1:11" x14ac:dyDescent="0.35">
      <c r="A1981" s="111">
        <v>16</v>
      </c>
      <c r="B1981" s="109" t="s">
        <v>1498</v>
      </c>
      <c r="C1981" s="131" t="s">
        <v>1497</v>
      </c>
      <c r="D1981" s="2"/>
      <c r="E1981" s="2"/>
      <c r="F1981" s="2"/>
      <c r="G1981" s="2"/>
      <c r="H1981" s="2"/>
      <c r="I1981" s="2"/>
      <c r="J1981" s="2"/>
      <c r="K1981" s="107"/>
    </row>
    <row r="1982" spans="1:11" x14ac:dyDescent="0.35">
      <c r="A1982" s="111">
        <v>17</v>
      </c>
      <c r="B1982" s="109" t="s">
        <v>1496</v>
      </c>
      <c r="C1982" s="131" t="s">
        <v>1495</v>
      </c>
      <c r="D1982" s="2"/>
      <c r="E1982" s="2"/>
      <c r="F1982" s="2"/>
      <c r="G1982" s="2"/>
      <c r="H1982" s="2"/>
      <c r="I1982" s="2"/>
      <c r="J1982" s="2"/>
      <c r="K1982" s="107"/>
    </row>
    <row r="1983" spans="1:11" x14ac:dyDescent="0.35">
      <c r="A1983" s="111">
        <v>18</v>
      </c>
      <c r="B1983" s="109" t="s">
        <v>1494</v>
      </c>
      <c r="C1983" s="131" t="s">
        <v>1493</v>
      </c>
      <c r="D1983" s="2"/>
      <c r="E1983" s="2"/>
      <c r="F1983" s="2"/>
      <c r="G1983" s="2"/>
      <c r="H1983" s="2"/>
      <c r="I1983" s="2"/>
      <c r="J1983" s="2"/>
      <c r="K1983" s="107"/>
    </row>
    <row r="1984" spans="1:11" x14ac:dyDescent="0.35">
      <c r="A1984" s="111">
        <v>19</v>
      </c>
      <c r="B1984" s="109" t="s">
        <v>1492</v>
      </c>
      <c r="C1984" s="131" t="s">
        <v>1491</v>
      </c>
      <c r="D1984" s="2"/>
      <c r="E1984" s="2"/>
      <c r="F1984" s="2"/>
      <c r="G1984" s="2"/>
      <c r="H1984" s="2"/>
      <c r="I1984" s="2"/>
      <c r="J1984" s="2"/>
      <c r="K1984" s="107"/>
    </row>
    <row r="1985" spans="1:11" x14ac:dyDescent="0.35">
      <c r="A1985" s="111">
        <v>20</v>
      </c>
      <c r="B1985" s="109" t="s">
        <v>1490</v>
      </c>
      <c r="C1985" s="131" t="s">
        <v>1489</v>
      </c>
      <c r="D1985" s="2"/>
      <c r="E1985" s="2"/>
      <c r="F1985" s="2"/>
      <c r="G1985" s="2"/>
      <c r="H1985" s="2"/>
      <c r="I1985" s="2"/>
      <c r="J1985" s="2"/>
      <c r="K1985" s="107"/>
    </row>
    <row r="1986" spans="1:11" x14ac:dyDescent="0.35">
      <c r="A1986" s="111">
        <v>21</v>
      </c>
      <c r="B1986" s="109" t="s">
        <v>1488</v>
      </c>
      <c r="C1986" s="131" t="s">
        <v>1487</v>
      </c>
      <c r="D1986" s="2"/>
      <c r="E1986" s="2"/>
      <c r="F1986" s="2"/>
      <c r="G1986" s="2"/>
      <c r="H1986" s="2"/>
      <c r="I1986" s="2"/>
      <c r="J1986" s="2"/>
      <c r="K1986" s="107"/>
    </row>
    <row r="1987" spans="1:11" x14ac:dyDescent="0.35">
      <c r="A1987" s="111">
        <v>22</v>
      </c>
      <c r="B1987" s="109" t="s">
        <v>1486</v>
      </c>
      <c r="C1987" s="131" t="s">
        <v>1485</v>
      </c>
      <c r="D1987" s="2"/>
      <c r="E1987" s="2"/>
      <c r="F1987" s="2"/>
      <c r="G1987" s="2"/>
      <c r="H1987" s="2"/>
      <c r="I1987" s="2"/>
      <c r="J1987" s="2"/>
      <c r="K1987" s="107"/>
    </row>
    <row r="1988" spans="1:11" x14ac:dyDescent="0.35">
      <c r="A1988" s="111">
        <v>23</v>
      </c>
      <c r="B1988" s="109" t="s">
        <v>1484</v>
      </c>
      <c r="C1988" s="131" t="s">
        <v>1483</v>
      </c>
      <c r="D1988" s="2"/>
      <c r="E1988" s="2"/>
      <c r="F1988" s="2"/>
      <c r="G1988" s="2"/>
      <c r="H1988" s="2"/>
      <c r="I1988" s="2"/>
      <c r="J1988" s="2"/>
      <c r="K1988" s="107"/>
    </row>
    <row r="1989" spans="1:11" x14ac:dyDescent="0.35">
      <c r="A1989" s="111">
        <v>24</v>
      </c>
      <c r="B1989" s="109" t="s">
        <v>1482</v>
      </c>
      <c r="C1989" s="131" t="s">
        <v>1481</v>
      </c>
      <c r="D1989" s="2"/>
      <c r="E1989" s="2"/>
      <c r="F1989" s="2"/>
      <c r="G1989" s="2"/>
      <c r="H1989" s="2"/>
      <c r="I1989" s="2"/>
      <c r="J1989" s="2"/>
      <c r="K1989" s="107"/>
    </row>
    <row r="1990" spans="1:11" x14ac:dyDescent="0.35">
      <c r="A1990" s="111">
        <v>25</v>
      </c>
      <c r="B1990" s="109" t="s">
        <v>1480</v>
      </c>
      <c r="C1990" s="131" t="s">
        <v>1479</v>
      </c>
      <c r="D1990" s="2"/>
      <c r="E1990" s="2"/>
      <c r="F1990" s="2"/>
      <c r="G1990" s="2"/>
      <c r="H1990" s="2"/>
      <c r="I1990" s="2"/>
      <c r="J1990" s="2"/>
      <c r="K1990" s="107"/>
    </row>
    <row r="1991" spans="1:11" x14ac:dyDescent="0.35">
      <c r="A1991" s="111">
        <v>26</v>
      </c>
      <c r="B1991" s="109" t="s">
        <v>1478</v>
      </c>
      <c r="C1991" s="131" t="s">
        <v>1477</v>
      </c>
      <c r="D1991" s="2"/>
      <c r="E1991" s="2"/>
      <c r="F1991" s="2"/>
      <c r="G1991" s="2"/>
      <c r="H1991" s="2"/>
      <c r="I1991" s="2"/>
      <c r="J1991" s="2"/>
      <c r="K1991" s="107"/>
    </row>
    <row r="1992" spans="1:11" x14ac:dyDescent="0.35">
      <c r="A1992" s="111">
        <v>27</v>
      </c>
      <c r="B1992" s="109" t="s">
        <v>1476</v>
      </c>
      <c r="C1992" s="131" t="s">
        <v>1475</v>
      </c>
      <c r="D1992" s="2"/>
      <c r="E1992" s="2"/>
      <c r="F1992" s="2"/>
      <c r="G1992" s="2"/>
      <c r="H1992" s="2"/>
      <c r="I1992" s="2"/>
      <c r="J1992" s="2"/>
      <c r="K1992" s="107"/>
    </row>
    <row r="1993" spans="1:11" x14ac:dyDescent="0.35">
      <c r="A1993" s="111">
        <v>28</v>
      </c>
      <c r="B1993" s="109" t="s">
        <v>1474</v>
      </c>
      <c r="C1993" s="131" t="s">
        <v>1473</v>
      </c>
      <c r="D1993" s="2"/>
      <c r="E1993" s="2"/>
      <c r="F1993" s="2"/>
      <c r="G1993" s="2"/>
      <c r="H1993" s="2"/>
      <c r="I1993" s="2"/>
      <c r="J1993" s="2"/>
      <c r="K1993" s="107"/>
    </row>
    <row r="1994" spans="1:11" ht="15" thickBot="1" x14ac:dyDescent="0.4">
      <c r="A1994" s="106">
        <v>29</v>
      </c>
      <c r="B1994" s="105" t="s">
        <v>1472</v>
      </c>
      <c r="C1994" s="140" t="s">
        <v>1471</v>
      </c>
      <c r="D1994" s="103"/>
      <c r="E1994" s="103"/>
      <c r="F1994" s="103"/>
      <c r="G1994" s="103"/>
      <c r="H1994" s="103"/>
      <c r="I1994" s="103"/>
      <c r="J1994" s="103"/>
      <c r="K1994" s="102"/>
    </row>
    <row r="1995" spans="1:11" x14ac:dyDescent="0.35">
      <c r="C1995" s="146"/>
    </row>
    <row r="1996" spans="1:11" x14ac:dyDescent="0.35">
      <c r="D1996" s="360" t="s">
        <v>299</v>
      </c>
      <c r="E1996" s="360"/>
      <c r="F1996" s="360"/>
      <c r="G1996" s="360"/>
      <c r="H1996" s="360"/>
      <c r="I1996" s="360"/>
      <c r="J1996" s="360"/>
      <c r="K1996" s="360"/>
    </row>
    <row r="1997" spans="1:11" x14ac:dyDescent="0.35">
      <c r="D1997" s="360" t="s">
        <v>298</v>
      </c>
      <c r="E1997" s="360"/>
      <c r="F1997" s="360"/>
      <c r="G1997" s="360"/>
      <c r="H1997" s="360"/>
      <c r="I1997" s="360"/>
      <c r="J1997" s="360"/>
      <c r="K1997" s="360"/>
    </row>
    <row r="2002" spans="1:11" x14ac:dyDescent="0.35">
      <c r="C2002" s="365" t="s">
        <v>297</v>
      </c>
      <c r="D2002" s="365"/>
      <c r="E2002" s="365"/>
      <c r="F2002" s="365"/>
      <c r="G2002" s="365"/>
      <c r="H2002" s="365"/>
      <c r="I2002" s="365"/>
      <c r="J2002" s="365"/>
      <c r="K2002" s="365"/>
    </row>
    <row r="2014" spans="1:11" x14ac:dyDescent="0.35">
      <c r="A2014" s="352" t="s">
        <v>379</v>
      </c>
      <c r="B2014" s="352"/>
      <c r="C2014" s="352"/>
      <c r="D2014" s="352"/>
      <c r="E2014" s="352"/>
      <c r="F2014" s="352"/>
      <c r="G2014" s="352"/>
      <c r="H2014" s="352"/>
      <c r="I2014" s="352"/>
      <c r="J2014" s="352"/>
      <c r="K2014" s="352"/>
    </row>
    <row r="2015" spans="1:11" x14ac:dyDescent="0.35">
      <c r="A2015" s="352" t="s">
        <v>378</v>
      </c>
      <c r="B2015" s="352"/>
      <c r="C2015" s="352"/>
      <c r="D2015" s="352"/>
      <c r="E2015" s="352"/>
      <c r="F2015" s="352"/>
      <c r="G2015" s="352"/>
      <c r="H2015" s="352"/>
      <c r="I2015" s="352"/>
      <c r="J2015" s="352"/>
      <c r="K2015" s="352"/>
    </row>
    <row r="2016" spans="1:11" x14ac:dyDescent="0.35">
      <c r="A2016" s="352" t="s">
        <v>377</v>
      </c>
      <c r="B2016" s="352"/>
      <c r="C2016" s="352"/>
      <c r="D2016" s="352"/>
      <c r="E2016" s="352"/>
      <c r="F2016" s="352"/>
      <c r="G2016" s="352"/>
      <c r="H2016" s="352"/>
      <c r="I2016" s="352"/>
      <c r="J2016" s="352"/>
      <c r="K2016" s="352"/>
    </row>
    <row r="2017" spans="1:11" x14ac:dyDescent="0.35">
      <c r="A2017" s="119"/>
      <c r="B2017" s="119"/>
      <c r="C2017" s="119"/>
      <c r="D2017" s="119"/>
      <c r="E2017" s="119"/>
      <c r="F2017" s="119"/>
      <c r="G2017" s="119"/>
      <c r="H2017" s="119"/>
      <c r="I2017" s="119"/>
      <c r="J2017" s="119"/>
      <c r="K2017" s="119"/>
    </row>
    <row r="2018" spans="1:11" x14ac:dyDescent="0.35">
      <c r="A2018" s="352" t="s">
        <v>1470</v>
      </c>
      <c r="B2018" s="352"/>
      <c r="C2018" s="352"/>
      <c r="D2018" s="352"/>
      <c r="E2018" s="352"/>
      <c r="F2018" s="352"/>
      <c r="G2018" s="352"/>
      <c r="H2018" s="352"/>
      <c r="I2018" s="352"/>
      <c r="J2018" s="352"/>
      <c r="K2018" s="352"/>
    </row>
    <row r="2020" spans="1:11" x14ac:dyDescent="0.35">
      <c r="A2020" t="s">
        <v>375</v>
      </c>
    </row>
    <row r="2022" spans="1:11" x14ac:dyDescent="0.35">
      <c r="A2022" t="s">
        <v>374</v>
      </c>
    </row>
    <row r="2023" spans="1:11" x14ac:dyDescent="0.35">
      <c r="A2023" t="s">
        <v>373</v>
      </c>
    </row>
    <row r="2024" spans="1:11" ht="15" thickBot="1" x14ac:dyDescent="0.4"/>
    <row r="2025" spans="1:11" x14ac:dyDescent="0.35">
      <c r="A2025" s="353" t="s">
        <v>372</v>
      </c>
      <c r="B2025" s="357"/>
      <c r="C2025" s="361" t="s">
        <v>371</v>
      </c>
      <c r="D2025" s="357" t="s">
        <v>370</v>
      </c>
      <c r="E2025" s="357"/>
      <c r="F2025" s="357"/>
      <c r="G2025" s="357"/>
      <c r="H2025" s="357"/>
      <c r="I2025" s="357"/>
      <c r="J2025" s="361" t="s">
        <v>369</v>
      </c>
      <c r="K2025" s="363" t="s">
        <v>368</v>
      </c>
    </row>
    <row r="2026" spans="1:11" ht="15" thickBot="1" x14ac:dyDescent="0.4">
      <c r="A2026" s="118" t="s">
        <v>367</v>
      </c>
      <c r="B2026" s="117" t="s">
        <v>366</v>
      </c>
      <c r="C2026" s="362"/>
      <c r="D2026" s="117">
        <v>1</v>
      </c>
      <c r="E2026" s="117">
        <v>2</v>
      </c>
      <c r="F2026" s="117">
        <v>3</v>
      </c>
      <c r="G2026" s="117">
        <v>4</v>
      </c>
      <c r="H2026" s="117">
        <v>5</v>
      </c>
      <c r="I2026" s="117">
        <v>6</v>
      </c>
      <c r="J2026" s="362"/>
      <c r="K2026" s="364"/>
    </row>
    <row r="2027" spans="1:11" x14ac:dyDescent="0.35">
      <c r="A2027" s="116">
        <v>1</v>
      </c>
      <c r="B2027" s="115" t="s">
        <v>1469</v>
      </c>
      <c r="C2027" s="145" t="s">
        <v>1468</v>
      </c>
      <c r="D2027" s="113"/>
      <c r="E2027" s="113"/>
      <c r="F2027" s="113"/>
      <c r="G2027" s="113"/>
      <c r="H2027" s="113"/>
      <c r="I2027" s="113"/>
      <c r="J2027" s="113"/>
      <c r="K2027" s="112"/>
    </row>
    <row r="2028" spans="1:11" x14ac:dyDescent="0.35">
      <c r="A2028" s="111">
        <v>2</v>
      </c>
      <c r="B2028" s="109" t="s">
        <v>1467</v>
      </c>
      <c r="C2028" s="131" t="s">
        <v>1466</v>
      </c>
      <c r="D2028" s="2"/>
      <c r="E2028" s="2"/>
      <c r="F2028" s="2"/>
      <c r="G2028" s="2"/>
      <c r="H2028" s="2"/>
      <c r="I2028" s="2"/>
      <c r="J2028" s="2"/>
      <c r="K2028" s="107"/>
    </row>
    <row r="2029" spans="1:11" x14ac:dyDescent="0.35">
      <c r="A2029" s="111">
        <v>3</v>
      </c>
      <c r="B2029" s="109" t="s">
        <v>1465</v>
      </c>
      <c r="C2029" s="131" t="s">
        <v>1464</v>
      </c>
      <c r="D2029" s="2"/>
      <c r="E2029" s="2"/>
      <c r="F2029" s="2"/>
      <c r="G2029" s="2"/>
      <c r="H2029" s="2"/>
      <c r="I2029" s="2"/>
      <c r="J2029" s="2"/>
      <c r="K2029" s="107"/>
    </row>
    <row r="2030" spans="1:11" x14ac:dyDescent="0.35">
      <c r="A2030" s="111">
        <v>4</v>
      </c>
      <c r="B2030" s="109" t="s">
        <v>1463</v>
      </c>
      <c r="C2030" s="131" t="s">
        <v>1462</v>
      </c>
      <c r="D2030" s="2"/>
      <c r="E2030" s="2"/>
      <c r="F2030" s="2"/>
      <c r="G2030" s="2"/>
      <c r="H2030" s="2"/>
      <c r="I2030" s="2"/>
      <c r="J2030" s="2"/>
      <c r="K2030" s="107"/>
    </row>
    <row r="2031" spans="1:11" x14ac:dyDescent="0.35">
      <c r="A2031" s="111">
        <v>5</v>
      </c>
      <c r="B2031" s="109" t="s">
        <v>1461</v>
      </c>
      <c r="C2031" s="131" t="s">
        <v>1460</v>
      </c>
      <c r="D2031" s="2"/>
      <c r="E2031" s="2"/>
      <c r="F2031" s="2"/>
      <c r="G2031" s="2"/>
      <c r="H2031" s="2"/>
      <c r="I2031" s="2"/>
      <c r="J2031" s="2"/>
      <c r="K2031" s="107"/>
    </row>
    <row r="2032" spans="1:11" x14ac:dyDescent="0.35">
      <c r="A2032" s="111">
        <v>6</v>
      </c>
      <c r="B2032" s="109" t="s">
        <v>1459</v>
      </c>
      <c r="C2032" s="131" t="s">
        <v>1458</v>
      </c>
      <c r="D2032" s="2"/>
      <c r="E2032" s="2"/>
      <c r="F2032" s="2"/>
      <c r="G2032" s="2"/>
      <c r="H2032" s="2"/>
      <c r="I2032" s="2"/>
      <c r="J2032" s="2"/>
      <c r="K2032" s="107"/>
    </row>
    <row r="2033" spans="1:11" x14ac:dyDescent="0.35">
      <c r="A2033" s="111">
        <v>7</v>
      </c>
      <c r="B2033" s="109" t="s">
        <v>1457</v>
      </c>
      <c r="C2033" s="131" t="s">
        <v>1456</v>
      </c>
      <c r="D2033" s="2"/>
      <c r="E2033" s="2"/>
      <c r="F2033" s="2"/>
      <c r="G2033" s="2"/>
      <c r="H2033" s="2"/>
      <c r="I2033" s="2"/>
      <c r="J2033" s="2"/>
      <c r="K2033" s="107"/>
    </row>
    <row r="2034" spans="1:11" x14ac:dyDescent="0.35">
      <c r="A2034" s="111">
        <v>8</v>
      </c>
      <c r="B2034" s="109" t="s">
        <v>1455</v>
      </c>
      <c r="C2034" s="131" t="s">
        <v>1454</v>
      </c>
      <c r="D2034" s="2"/>
      <c r="E2034" s="2"/>
      <c r="F2034" s="2"/>
      <c r="G2034" s="2"/>
      <c r="H2034" s="2"/>
      <c r="I2034" s="2"/>
      <c r="J2034" s="2"/>
      <c r="K2034" s="107"/>
    </row>
    <row r="2035" spans="1:11" x14ac:dyDescent="0.35">
      <c r="A2035" s="111">
        <v>9</v>
      </c>
      <c r="B2035" s="109" t="s">
        <v>1453</v>
      </c>
      <c r="C2035" s="131" t="s">
        <v>1452</v>
      </c>
      <c r="D2035" s="2"/>
      <c r="E2035" s="2"/>
      <c r="F2035" s="2"/>
      <c r="G2035" s="2"/>
      <c r="H2035" s="2"/>
      <c r="I2035" s="2"/>
      <c r="J2035" s="2"/>
      <c r="K2035" s="107"/>
    </row>
    <row r="2036" spans="1:11" x14ac:dyDescent="0.35">
      <c r="A2036" s="111">
        <v>10</v>
      </c>
      <c r="B2036" s="109" t="s">
        <v>1451</v>
      </c>
      <c r="C2036" s="131" t="s">
        <v>1450</v>
      </c>
      <c r="D2036" s="2"/>
      <c r="E2036" s="2"/>
      <c r="F2036" s="2"/>
      <c r="G2036" s="2"/>
      <c r="H2036" s="2"/>
      <c r="I2036" s="2"/>
      <c r="J2036" s="2"/>
      <c r="K2036" s="107"/>
    </row>
    <row r="2037" spans="1:11" x14ac:dyDescent="0.35">
      <c r="A2037" s="111">
        <v>11</v>
      </c>
      <c r="B2037" s="109" t="s">
        <v>1449</v>
      </c>
      <c r="C2037" s="131" t="s">
        <v>1448</v>
      </c>
      <c r="D2037" s="2"/>
      <c r="E2037" s="2"/>
      <c r="F2037" s="2"/>
      <c r="G2037" s="2"/>
      <c r="H2037" s="2"/>
      <c r="I2037" s="2"/>
      <c r="J2037" s="2"/>
      <c r="K2037" s="107"/>
    </row>
    <row r="2038" spans="1:11" x14ac:dyDescent="0.35">
      <c r="A2038" s="111">
        <v>12</v>
      </c>
      <c r="B2038" s="109" t="s">
        <v>1447</v>
      </c>
      <c r="C2038" s="131" t="s">
        <v>1446</v>
      </c>
      <c r="D2038" s="2"/>
      <c r="E2038" s="2"/>
      <c r="F2038" s="2"/>
      <c r="G2038" s="2"/>
      <c r="H2038" s="2"/>
      <c r="I2038" s="2"/>
      <c r="J2038" s="2"/>
      <c r="K2038" s="107"/>
    </row>
    <row r="2039" spans="1:11" x14ac:dyDescent="0.35">
      <c r="A2039" s="111">
        <v>13</v>
      </c>
      <c r="B2039" s="109" t="s">
        <v>1445</v>
      </c>
      <c r="C2039" s="131" t="s">
        <v>1444</v>
      </c>
      <c r="D2039" s="2"/>
      <c r="E2039" s="2"/>
      <c r="F2039" s="2"/>
      <c r="G2039" s="2"/>
      <c r="H2039" s="2"/>
      <c r="I2039" s="2"/>
      <c r="J2039" s="2"/>
      <c r="K2039" s="107"/>
    </row>
    <row r="2040" spans="1:11" x14ac:dyDescent="0.35">
      <c r="A2040" s="111">
        <v>14</v>
      </c>
      <c r="B2040" s="109" t="s">
        <v>1443</v>
      </c>
      <c r="C2040" s="131" t="s">
        <v>1442</v>
      </c>
      <c r="D2040" s="2"/>
      <c r="E2040" s="2"/>
      <c r="F2040" s="2"/>
      <c r="G2040" s="2"/>
      <c r="H2040" s="2"/>
      <c r="I2040" s="2"/>
      <c r="J2040" s="2"/>
      <c r="K2040" s="107"/>
    </row>
    <row r="2041" spans="1:11" x14ac:dyDescent="0.35">
      <c r="A2041" s="111">
        <v>15</v>
      </c>
      <c r="B2041" s="109" t="s">
        <v>1441</v>
      </c>
      <c r="C2041" s="131" t="s">
        <v>1440</v>
      </c>
      <c r="D2041" s="2"/>
      <c r="E2041" s="2"/>
      <c r="F2041" s="2"/>
      <c r="G2041" s="2"/>
      <c r="H2041" s="2"/>
      <c r="I2041" s="2"/>
      <c r="J2041" s="2"/>
      <c r="K2041" s="107"/>
    </row>
    <row r="2042" spans="1:11" x14ac:dyDescent="0.35">
      <c r="A2042" s="111">
        <v>16</v>
      </c>
      <c r="B2042" s="109" t="s">
        <v>1439</v>
      </c>
      <c r="C2042" s="131" t="s">
        <v>1438</v>
      </c>
      <c r="D2042" s="2"/>
      <c r="E2042" s="2"/>
      <c r="F2042" s="2"/>
      <c r="G2042" s="2"/>
      <c r="H2042" s="2"/>
      <c r="I2042" s="2"/>
      <c r="J2042" s="2"/>
      <c r="K2042" s="107"/>
    </row>
    <row r="2043" spans="1:11" x14ac:dyDescent="0.35">
      <c r="A2043" s="111">
        <v>17</v>
      </c>
      <c r="B2043" s="109" t="s">
        <v>1437</v>
      </c>
      <c r="C2043" s="131" t="s">
        <v>1436</v>
      </c>
      <c r="D2043" s="2"/>
      <c r="E2043" s="2"/>
      <c r="F2043" s="2"/>
      <c r="G2043" s="2"/>
      <c r="H2043" s="2"/>
      <c r="I2043" s="2"/>
      <c r="J2043" s="2"/>
      <c r="K2043" s="107"/>
    </row>
    <row r="2044" spans="1:11" x14ac:dyDescent="0.35">
      <c r="A2044" s="111">
        <v>18</v>
      </c>
      <c r="B2044" s="109" t="s">
        <v>1435</v>
      </c>
      <c r="C2044" s="131" t="s">
        <v>1434</v>
      </c>
      <c r="D2044" s="2"/>
      <c r="E2044" s="2"/>
      <c r="F2044" s="2"/>
      <c r="G2044" s="2"/>
      <c r="H2044" s="2"/>
      <c r="I2044" s="2"/>
      <c r="J2044" s="2"/>
      <c r="K2044" s="107"/>
    </row>
    <row r="2045" spans="1:11" x14ac:dyDescent="0.35">
      <c r="A2045" s="111">
        <v>19</v>
      </c>
      <c r="B2045" s="109" t="s">
        <v>1433</v>
      </c>
      <c r="C2045" s="131" t="s">
        <v>1432</v>
      </c>
      <c r="D2045" s="2"/>
      <c r="E2045" s="2"/>
      <c r="F2045" s="2"/>
      <c r="G2045" s="2"/>
      <c r="H2045" s="2"/>
      <c r="I2045" s="2"/>
      <c r="J2045" s="2"/>
      <c r="K2045" s="107"/>
    </row>
    <row r="2046" spans="1:11" x14ac:dyDescent="0.35">
      <c r="A2046" s="111">
        <v>20</v>
      </c>
      <c r="B2046" s="109" t="s">
        <v>1431</v>
      </c>
      <c r="C2046" s="131" t="s">
        <v>1430</v>
      </c>
      <c r="D2046" s="2"/>
      <c r="E2046" s="2"/>
      <c r="F2046" s="2"/>
      <c r="G2046" s="2"/>
      <c r="H2046" s="2"/>
      <c r="I2046" s="2"/>
      <c r="J2046" s="2"/>
      <c r="K2046" s="107"/>
    </row>
    <row r="2047" spans="1:11" x14ac:dyDescent="0.35">
      <c r="A2047" s="111">
        <v>21</v>
      </c>
      <c r="B2047" s="109" t="s">
        <v>1429</v>
      </c>
      <c r="C2047" s="131" t="s">
        <v>1428</v>
      </c>
      <c r="D2047" s="2"/>
      <c r="E2047" s="2"/>
      <c r="F2047" s="2"/>
      <c r="G2047" s="2"/>
      <c r="H2047" s="2"/>
      <c r="I2047" s="2"/>
      <c r="J2047" s="2"/>
      <c r="K2047" s="107"/>
    </row>
    <row r="2048" spans="1:11" x14ac:dyDescent="0.35">
      <c r="A2048" s="111">
        <v>22</v>
      </c>
      <c r="B2048" s="109" t="s">
        <v>1427</v>
      </c>
      <c r="C2048" s="131" t="s">
        <v>1426</v>
      </c>
      <c r="D2048" s="2"/>
      <c r="E2048" s="2"/>
      <c r="F2048" s="2"/>
      <c r="G2048" s="2"/>
      <c r="H2048" s="2"/>
      <c r="I2048" s="2"/>
      <c r="J2048" s="2"/>
      <c r="K2048" s="107"/>
    </row>
    <row r="2049" spans="1:11" x14ac:dyDescent="0.35">
      <c r="A2049" s="111">
        <v>23</v>
      </c>
      <c r="B2049" s="109" t="s">
        <v>1425</v>
      </c>
      <c r="C2049" s="131" t="s">
        <v>1424</v>
      </c>
      <c r="D2049" s="2"/>
      <c r="E2049" s="2"/>
      <c r="F2049" s="2"/>
      <c r="G2049" s="2"/>
      <c r="H2049" s="2"/>
      <c r="I2049" s="2"/>
      <c r="J2049" s="2"/>
      <c r="K2049" s="107"/>
    </row>
    <row r="2050" spans="1:11" x14ac:dyDescent="0.35">
      <c r="A2050" s="111">
        <v>24</v>
      </c>
      <c r="B2050" s="109" t="s">
        <v>1423</v>
      </c>
      <c r="C2050" s="131" t="s">
        <v>1422</v>
      </c>
      <c r="D2050" s="2"/>
      <c r="E2050" s="2"/>
      <c r="F2050" s="2"/>
      <c r="G2050" s="2"/>
      <c r="H2050" s="2"/>
      <c r="I2050" s="2"/>
      <c r="J2050" s="2"/>
      <c r="K2050" s="107"/>
    </row>
    <row r="2051" spans="1:11" x14ac:dyDescent="0.35">
      <c r="A2051" s="111">
        <v>25</v>
      </c>
      <c r="B2051" s="109" t="s">
        <v>1421</v>
      </c>
      <c r="C2051" s="131" t="s">
        <v>1420</v>
      </c>
      <c r="D2051" s="2"/>
      <c r="E2051" s="2"/>
      <c r="F2051" s="2"/>
      <c r="G2051" s="2"/>
      <c r="H2051" s="2"/>
      <c r="I2051" s="2"/>
      <c r="J2051" s="2"/>
      <c r="K2051" s="107"/>
    </row>
    <row r="2052" spans="1:11" x14ac:dyDescent="0.35">
      <c r="A2052" s="111">
        <v>26</v>
      </c>
      <c r="B2052" s="109" t="s">
        <v>1419</v>
      </c>
      <c r="C2052" s="131" t="s">
        <v>1418</v>
      </c>
      <c r="D2052" s="2"/>
      <c r="E2052" s="2"/>
      <c r="F2052" s="2"/>
      <c r="G2052" s="2"/>
      <c r="H2052" s="2"/>
      <c r="I2052" s="2"/>
      <c r="J2052" s="2"/>
      <c r="K2052" s="107"/>
    </row>
    <row r="2053" spans="1:11" x14ac:dyDescent="0.35">
      <c r="A2053" s="111">
        <v>27</v>
      </c>
      <c r="B2053" s="109" t="s">
        <v>1417</v>
      </c>
      <c r="C2053" s="131" t="s">
        <v>1416</v>
      </c>
      <c r="D2053" s="2"/>
      <c r="E2053" s="2"/>
      <c r="F2053" s="2"/>
      <c r="G2053" s="2"/>
      <c r="H2053" s="2"/>
      <c r="I2053" s="2"/>
      <c r="J2053" s="2"/>
      <c r="K2053" s="107"/>
    </row>
    <row r="2054" spans="1:11" ht="15" thickBot="1" x14ac:dyDescent="0.4">
      <c r="A2054" s="126">
        <v>28</v>
      </c>
      <c r="B2054" s="105" t="s">
        <v>1415</v>
      </c>
      <c r="C2054" s="140" t="s">
        <v>1414</v>
      </c>
      <c r="D2054" s="103"/>
      <c r="E2054" s="103"/>
      <c r="F2054" s="103"/>
      <c r="G2054" s="103"/>
      <c r="H2054" s="103"/>
      <c r="I2054" s="103"/>
      <c r="J2054" s="103"/>
      <c r="K2054" s="102"/>
    </row>
    <row r="2055" spans="1:11" x14ac:dyDescent="0.35">
      <c r="C2055" s="146"/>
    </row>
    <row r="2056" spans="1:11" x14ac:dyDescent="0.35">
      <c r="D2056" s="360" t="s">
        <v>299</v>
      </c>
      <c r="E2056" s="360"/>
      <c r="F2056" s="360"/>
      <c r="G2056" s="360"/>
      <c r="H2056" s="360"/>
      <c r="I2056" s="360"/>
      <c r="J2056" s="360"/>
      <c r="K2056" s="360"/>
    </row>
    <row r="2057" spans="1:11" x14ac:dyDescent="0.35">
      <c r="D2057" s="360" t="s">
        <v>298</v>
      </c>
      <c r="E2057" s="360"/>
      <c r="F2057" s="360"/>
      <c r="G2057" s="360"/>
      <c r="H2057" s="360"/>
      <c r="I2057" s="360"/>
      <c r="J2057" s="360"/>
      <c r="K2057" s="360"/>
    </row>
    <row r="2062" spans="1:11" x14ac:dyDescent="0.35">
      <c r="C2062" s="365" t="s">
        <v>297</v>
      </c>
      <c r="D2062" s="365"/>
      <c r="E2062" s="365"/>
      <c r="F2062" s="365"/>
      <c r="G2062" s="365"/>
      <c r="H2062" s="365"/>
      <c r="I2062" s="365"/>
      <c r="J2062" s="365"/>
      <c r="K2062" s="365"/>
    </row>
    <row r="2075" spans="1:11" x14ac:dyDescent="0.35">
      <c r="A2075" s="352" t="s">
        <v>379</v>
      </c>
      <c r="B2075" s="352"/>
      <c r="C2075" s="352"/>
      <c r="D2075" s="352"/>
      <c r="E2075" s="352"/>
      <c r="F2075" s="352"/>
      <c r="G2075" s="352"/>
      <c r="H2075" s="352"/>
      <c r="I2075" s="352"/>
      <c r="J2075" s="352"/>
      <c r="K2075" s="352"/>
    </row>
    <row r="2076" spans="1:11" x14ac:dyDescent="0.35">
      <c r="A2076" s="352" t="s">
        <v>378</v>
      </c>
      <c r="B2076" s="352"/>
      <c r="C2076" s="352"/>
      <c r="D2076" s="352"/>
      <c r="E2076" s="352"/>
      <c r="F2076" s="352"/>
      <c r="G2076" s="352"/>
      <c r="H2076" s="352"/>
      <c r="I2076" s="352"/>
      <c r="J2076" s="352"/>
      <c r="K2076" s="352"/>
    </row>
    <row r="2077" spans="1:11" x14ac:dyDescent="0.35">
      <c r="A2077" s="352" t="s">
        <v>377</v>
      </c>
      <c r="B2077" s="352"/>
      <c r="C2077" s="352"/>
      <c r="D2077" s="352"/>
      <c r="E2077" s="352"/>
      <c r="F2077" s="352"/>
      <c r="G2077" s="352"/>
      <c r="H2077" s="352"/>
      <c r="I2077" s="352"/>
      <c r="J2077" s="352"/>
      <c r="K2077" s="352"/>
    </row>
    <row r="2078" spans="1:11" x14ac:dyDescent="0.35">
      <c r="A2078" s="119"/>
      <c r="B2078" s="119"/>
      <c r="C2078" s="119"/>
      <c r="D2078" s="119"/>
      <c r="E2078" s="119"/>
      <c r="F2078" s="119"/>
      <c r="G2078" s="119"/>
      <c r="H2078" s="119"/>
      <c r="I2078" s="119"/>
      <c r="J2078" s="119"/>
      <c r="K2078" s="119"/>
    </row>
    <row r="2079" spans="1:11" x14ac:dyDescent="0.35">
      <c r="A2079" s="352" t="s">
        <v>1413</v>
      </c>
      <c r="B2079" s="352"/>
      <c r="C2079" s="352"/>
      <c r="D2079" s="352"/>
      <c r="E2079" s="352"/>
      <c r="F2079" s="352"/>
      <c r="G2079" s="352"/>
      <c r="H2079" s="352"/>
      <c r="I2079" s="352"/>
      <c r="J2079" s="352"/>
      <c r="K2079" s="352"/>
    </row>
    <row r="2081" spans="1:11" x14ac:dyDescent="0.35">
      <c r="A2081" t="s">
        <v>375</v>
      </c>
    </row>
    <row r="2083" spans="1:11" x14ac:dyDescent="0.35">
      <c r="A2083" t="s">
        <v>374</v>
      </c>
    </row>
    <row r="2084" spans="1:11" x14ac:dyDescent="0.35">
      <c r="A2084" t="s">
        <v>373</v>
      </c>
    </row>
    <row r="2085" spans="1:11" ht="15" thickBot="1" x14ac:dyDescent="0.4"/>
    <row r="2086" spans="1:11" x14ac:dyDescent="0.35">
      <c r="A2086" s="353" t="s">
        <v>372</v>
      </c>
      <c r="B2086" s="357"/>
      <c r="C2086" s="361" t="s">
        <v>371</v>
      </c>
      <c r="D2086" s="357" t="s">
        <v>370</v>
      </c>
      <c r="E2086" s="357"/>
      <c r="F2086" s="357"/>
      <c r="G2086" s="357"/>
      <c r="H2086" s="357"/>
      <c r="I2086" s="357"/>
      <c r="J2086" s="361" t="s">
        <v>369</v>
      </c>
      <c r="K2086" s="363" t="s">
        <v>368</v>
      </c>
    </row>
    <row r="2087" spans="1:11" ht="15" thickBot="1" x14ac:dyDescent="0.4">
      <c r="A2087" s="118" t="s">
        <v>367</v>
      </c>
      <c r="B2087" s="117" t="s">
        <v>366</v>
      </c>
      <c r="C2087" s="362"/>
      <c r="D2087" s="117">
        <v>1</v>
      </c>
      <c r="E2087" s="117">
        <v>2</v>
      </c>
      <c r="F2087" s="117">
        <v>3</v>
      </c>
      <c r="G2087" s="117">
        <v>4</v>
      </c>
      <c r="H2087" s="117">
        <v>5</v>
      </c>
      <c r="I2087" s="117">
        <v>6</v>
      </c>
      <c r="J2087" s="362"/>
      <c r="K2087" s="364"/>
    </row>
    <row r="2088" spans="1:11" x14ac:dyDescent="0.35">
      <c r="A2088" s="116">
        <v>1</v>
      </c>
      <c r="B2088" s="115" t="s">
        <v>1412</v>
      </c>
      <c r="C2088" s="145" t="s">
        <v>1411</v>
      </c>
      <c r="D2088" s="113"/>
      <c r="E2088" s="113"/>
      <c r="F2088" s="113"/>
      <c r="G2088" s="113"/>
      <c r="H2088" s="113"/>
      <c r="I2088" s="113"/>
      <c r="J2088" s="113"/>
      <c r="K2088" s="112"/>
    </row>
    <row r="2089" spans="1:11" x14ac:dyDescent="0.35">
      <c r="A2089" s="111">
        <v>2</v>
      </c>
      <c r="B2089" s="109" t="s">
        <v>1410</v>
      </c>
      <c r="C2089" s="131" t="s">
        <v>1409</v>
      </c>
      <c r="D2089" s="2"/>
      <c r="E2089" s="2"/>
      <c r="F2089" s="2"/>
      <c r="G2089" s="2"/>
      <c r="H2089" s="2"/>
      <c r="I2089" s="2"/>
      <c r="J2089" s="2"/>
      <c r="K2089" s="107"/>
    </row>
    <row r="2090" spans="1:11" x14ac:dyDescent="0.35">
      <c r="A2090" s="111">
        <v>3</v>
      </c>
      <c r="B2090" s="109" t="s">
        <v>1408</v>
      </c>
      <c r="C2090" s="131" t="s">
        <v>1407</v>
      </c>
      <c r="D2090" s="2"/>
      <c r="E2090" s="2"/>
      <c r="F2090" s="2"/>
      <c r="G2090" s="2"/>
      <c r="H2090" s="2"/>
      <c r="I2090" s="2"/>
      <c r="J2090" s="2"/>
      <c r="K2090" s="107"/>
    </row>
    <row r="2091" spans="1:11" x14ac:dyDescent="0.35">
      <c r="A2091" s="111">
        <v>4</v>
      </c>
      <c r="B2091" s="109" t="s">
        <v>1406</v>
      </c>
      <c r="C2091" s="131" t="s">
        <v>1405</v>
      </c>
      <c r="D2091" s="2"/>
      <c r="E2091" s="2"/>
      <c r="F2091" s="2"/>
      <c r="G2091" s="2"/>
      <c r="H2091" s="2"/>
      <c r="I2091" s="2"/>
      <c r="J2091" s="2"/>
      <c r="K2091" s="107"/>
    </row>
    <row r="2092" spans="1:11" x14ac:dyDescent="0.35">
      <c r="A2092" s="111">
        <v>5</v>
      </c>
      <c r="B2092" s="109" t="s">
        <v>1404</v>
      </c>
      <c r="C2092" s="131" t="s">
        <v>1403</v>
      </c>
      <c r="D2092" s="2"/>
      <c r="E2092" s="2"/>
      <c r="F2092" s="2"/>
      <c r="G2092" s="2"/>
      <c r="H2092" s="2"/>
      <c r="I2092" s="2"/>
      <c r="J2092" s="2"/>
      <c r="K2092" s="107"/>
    </row>
    <row r="2093" spans="1:11" x14ac:dyDescent="0.35">
      <c r="A2093" s="111">
        <v>6</v>
      </c>
      <c r="B2093" s="109" t="s">
        <v>1402</v>
      </c>
      <c r="C2093" s="131" t="s">
        <v>1401</v>
      </c>
      <c r="D2093" s="2"/>
      <c r="E2093" s="2"/>
      <c r="F2093" s="2"/>
      <c r="G2093" s="2"/>
      <c r="H2093" s="2"/>
      <c r="I2093" s="2"/>
      <c r="J2093" s="2"/>
      <c r="K2093" s="107"/>
    </row>
    <row r="2094" spans="1:11" x14ac:dyDescent="0.35">
      <c r="A2094" s="111">
        <v>7</v>
      </c>
      <c r="B2094" s="109" t="s">
        <v>1400</v>
      </c>
      <c r="C2094" s="131" t="s">
        <v>1399</v>
      </c>
      <c r="D2094" s="2"/>
      <c r="E2094" s="2"/>
      <c r="F2094" s="2"/>
      <c r="G2094" s="2"/>
      <c r="H2094" s="2"/>
      <c r="I2094" s="2"/>
      <c r="J2094" s="2"/>
      <c r="K2094" s="107"/>
    </row>
    <row r="2095" spans="1:11" x14ac:dyDescent="0.35">
      <c r="A2095" s="111">
        <v>8</v>
      </c>
      <c r="B2095" s="109" t="s">
        <v>1398</v>
      </c>
      <c r="C2095" s="131" t="s">
        <v>1397</v>
      </c>
      <c r="D2095" s="2"/>
      <c r="E2095" s="2"/>
      <c r="F2095" s="2"/>
      <c r="G2095" s="2"/>
      <c r="H2095" s="2"/>
      <c r="I2095" s="2"/>
      <c r="J2095" s="2"/>
      <c r="K2095" s="107"/>
    </row>
    <row r="2096" spans="1:11" x14ac:dyDescent="0.35">
      <c r="A2096" s="111">
        <v>9</v>
      </c>
      <c r="B2096" s="109" t="s">
        <v>1396</v>
      </c>
      <c r="C2096" s="131" t="s">
        <v>1395</v>
      </c>
      <c r="D2096" s="2"/>
      <c r="E2096" s="2"/>
      <c r="F2096" s="2"/>
      <c r="G2096" s="2"/>
      <c r="H2096" s="2"/>
      <c r="I2096" s="2"/>
      <c r="J2096" s="2"/>
      <c r="K2096" s="107"/>
    </row>
    <row r="2097" spans="1:11" x14ac:dyDescent="0.35">
      <c r="A2097" s="111">
        <v>10</v>
      </c>
      <c r="B2097" s="109" t="s">
        <v>1394</v>
      </c>
      <c r="C2097" s="131" t="s">
        <v>1393</v>
      </c>
      <c r="D2097" s="2"/>
      <c r="E2097" s="2"/>
      <c r="F2097" s="2"/>
      <c r="G2097" s="2"/>
      <c r="H2097" s="2"/>
      <c r="I2097" s="2"/>
      <c r="J2097" s="2"/>
      <c r="K2097" s="107"/>
    </row>
    <row r="2098" spans="1:11" x14ac:dyDescent="0.35">
      <c r="A2098" s="111">
        <v>11</v>
      </c>
      <c r="B2098" s="109" t="s">
        <v>1392</v>
      </c>
      <c r="C2098" s="131" t="s">
        <v>1391</v>
      </c>
      <c r="D2098" s="2"/>
      <c r="E2098" s="2"/>
      <c r="F2098" s="2"/>
      <c r="G2098" s="2"/>
      <c r="H2098" s="2"/>
      <c r="I2098" s="2"/>
      <c r="J2098" s="2"/>
      <c r="K2098" s="107"/>
    </row>
    <row r="2099" spans="1:11" x14ac:dyDescent="0.35">
      <c r="A2099" s="111">
        <v>12</v>
      </c>
      <c r="B2099" s="109" t="s">
        <v>1390</v>
      </c>
      <c r="C2099" s="131" t="s">
        <v>1389</v>
      </c>
      <c r="D2099" s="2"/>
      <c r="E2099" s="2"/>
      <c r="F2099" s="2"/>
      <c r="G2099" s="2"/>
      <c r="H2099" s="2"/>
      <c r="I2099" s="2"/>
      <c r="J2099" s="2"/>
      <c r="K2099" s="107"/>
    </row>
    <row r="2100" spans="1:11" x14ac:dyDescent="0.35">
      <c r="A2100" s="111">
        <v>13</v>
      </c>
      <c r="B2100" s="109" t="s">
        <v>1388</v>
      </c>
      <c r="C2100" s="131" t="s">
        <v>1387</v>
      </c>
      <c r="D2100" s="2"/>
      <c r="E2100" s="2"/>
      <c r="F2100" s="2"/>
      <c r="G2100" s="2"/>
      <c r="H2100" s="2"/>
      <c r="I2100" s="2"/>
      <c r="J2100" s="2"/>
      <c r="K2100" s="107"/>
    </row>
    <row r="2101" spans="1:11" x14ac:dyDescent="0.35">
      <c r="A2101" s="111">
        <v>14</v>
      </c>
      <c r="B2101" s="109" t="s">
        <v>1386</v>
      </c>
      <c r="C2101" s="131" t="s">
        <v>1385</v>
      </c>
      <c r="D2101" s="2"/>
      <c r="E2101" s="2"/>
      <c r="F2101" s="2"/>
      <c r="G2101" s="2"/>
      <c r="H2101" s="2"/>
      <c r="I2101" s="2"/>
      <c r="J2101" s="2"/>
      <c r="K2101" s="107"/>
    </row>
    <row r="2102" spans="1:11" x14ac:dyDescent="0.35">
      <c r="A2102" s="111">
        <v>15</v>
      </c>
      <c r="B2102" s="109" t="s">
        <v>1384</v>
      </c>
      <c r="C2102" s="131" t="s">
        <v>1383</v>
      </c>
      <c r="D2102" s="2"/>
      <c r="E2102" s="2"/>
      <c r="F2102" s="2"/>
      <c r="G2102" s="2"/>
      <c r="H2102" s="2"/>
      <c r="I2102" s="2"/>
      <c r="J2102" s="2"/>
      <c r="K2102" s="107"/>
    </row>
    <row r="2103" spans="1:11" x14ac:dyDescent="0.35">
      <c r="A2103" s="111">
        <v>16</v>
      </c>
      <c r="B2103" s="109" t="s">
        <v>1382</v>
      </c>
      <c r="C2103" s="131" t="s">
        <v>1381</v>
      </c>
      <c r="D2103" s="2"/>
      <c r="E2103" s="2"/>
      <c r="F2103" s="2"/>
      <c r="G2103" s="2"/>
      <c r="H2103" s="2"/>
      <c r="I2103" s="2"/>
      <c r="J2103" s="2"/>
      <c r="K2103" s="107"/>
    </row>
    <row r="2104" spans="1:11" x14ac:dyDescent="0.35">
      <c r="A2104" s="111">
        <v>17</v>
      </c>
      <c r="B2104" s="109" t="s">
        <v>1380</v>
      </c>
      <c r="C2104" s="131" t="s">
        <v>1379</v>
      </c>
      <c r="D2104" s="2"/>
      <c r="E2104" s="2"/>
      <c r="F2104" s="2"/>
      <c r="G2104" s="2"/>
      <c r="H2104" s="2"/>
      <c r="I2104" s="2"/>
      <c r="J2104" s="2"/>
      <c r="K2104" s="107"/>
    </row>
    <row r="2105" spans="1:11" x14ac:dyDescent="0.35">
      <c r="A2105" s="111">
        <v>18</v>
      </c>
      <c r="B2105" s="109" t="s">
        <v>1378</v>
      </c>
      <c r="C2105" s="131" t="s">
        <v>1377</v>
      </c>
      <c r="D2105" s="2"/>
      <c r="E2105" s="2"/>
      <c r="F2105" s="2"/>
      <c r="G2105" s="2"/>
      <c r="H2105" s="2"/>
      <c r="I2105" s="2"/>
      <c r="J2105" s="2"/>
      <c r="K2105" s="107"/>
    </row>
    <row r="2106" spans="1:11" x14ac:dyDescent="0.35">
      <c r="A2106" s="111">
        <v>19</v>
      </c>
      <c r="B2106" s="109" t="s">
        <v>1376</v>
      </c>
      <c r="C2106" s="131" t="s">
        <v>1375</v>
      </c>
      <c r="D2106" s="2"/>
      <c r="E2106" s="2"/>
      <c r="F2106" s="2"/>
      <c r="G2106" s="2"/>
      <c r="H2106" s="2"/>
      <c r="I2106" s="2"/>
      <c r="J2106" s="2"/>
      <c r="K2106" s="107"/>
    </row>
    <row r="2107" spans="1:11" x14ac:dyDescent="0.35">
      <c r="A2107" s="111">
        <v>20</v>
      </c>
      <c r="B2107" s="109" t="s">
        <v>1374</v>
      </c>
      <c r="C2107" s="131" t="s">
        <v>1373</v>
      </c>
      <c r="D2107" s="2"/>
      <c r="E2107" s="2"/>
      <c r="F2107" s="2"/>
      <c r="G2107" s="2"/>
      <c r="H2107" s="2"/>
      <c r="I2107" s="2"/>
      <c r="J2107" s="2"/>
      <c r="K2107" s="107"/>
    </row>
    <row r="2108" spans="1:11" x14ac:dyDescent="0.35">
      <c r="A2108" s="111">
        <v>21</v>
      </c>
      <c r="B2108" s="109" t="s">
        <v>1372</v>
      </c>
      <c r="C2108" s="131" t="s">
        <v>1371</v>
      </c>
      <c r="D2108" s="2"/>
      <c r="E2108" s="2"/>
      <c r="F2108" s="2"/>
      <c r="G2108" s="2"/>
      <c r="H2108" s="2"/>
      <c r="I2108" s="2"/>
      <c r="J2108" s="2"/>
      <c r="K2108" s="107"/>
    </row>
    <row r="2109" spans="1:11" x14ac:dyDescent="0.35">
      <c r="A2109" s="111">
        <v>22</v>
      </c>
      <c r="B2109" s="109" t="s">
        <v>1370</v>
      </c>
      <c r="C2109" s="131" t="s">
        <v>1369</v>
      </c>
      <c r="D2109" s="2"/>
      <c r="E2109" s="2"/>
      <c r="F2109" s="2"/>
      <c r="G2109" s="2"/>
      <c r="H2109" s="2"/>
      <c r="I2109" s="2"/>
      <c r="J2109" s="2"/>
      <c r="K2109" s="107"/>
    </row>
    <row r="2110" spans="1:11" x14ac:dyDescent="0.35">
      <c r="A2110" s="111">
        <v>23</v>
      </c>
      <c r="B2110" s="109" t="s">
        <v>1368</v>
      </c>
      <c r="C2110" s="131" t="s">
        <v>1367</v>
      </c>
      <c r="D2110" s="2"/>
      <c r="E2110" s="2"/>
      <c r="F2110" s="2"/>
      <c r="G2110" s="2"/>
      <c r="H2110" s="2"/>
      <c r="I2110" s="2"/>
      <c r="J2110" s="2"/>
      <c r="K2110" s="107"/>
    </row>
    <row r="2111" spans="1:11" x14ac:dyDescent="0.35">
      <c r="A2111" s="111">
        <v>24</v>
      </c>
      <c r="B2111" s="109" t="s">
        <v>1366</v>
      </c>
      <c r="C2111" s="131" t="s">
        <v>1365</v>
      </c>
      <c r="D2111" s="2"/>
      <c r="E2111" s="2"/>
      <c r="F2111" s="2"/>
      <c r="G2111" s="2"/>
      <c r="H2111" s="2"/>
      <c r="I2111" s="2"/>
      <c r="J2111" s="2"/>
      <c r="K2111" s="107"/>
    </row>
    <row r="2112" spans="1:11" x14ac:dyDescent="0.35">
      <c r="A2112" s="111">
        <v>25</v>
      </c>
      <c r="B2112" s="109" t="s">
        <v>1364</v>
      </c>
      <c r="C2112" s="131" t="s">
        <v>1363</v>
      </c>
      <c r="D2112" s="2"/>
      <c r="E2112" s="2"/>
      <c r="F2112" s="2"/>
      <c r="G2112" s="2"/>
      <c r="H2112" s="2"/>
      <c r="I2112" s="2"/>
      <c r="J2112" s="2"/>
      <c r="K2112" s="107"/>
    </row>
    <row r="2113" spans="1:11" x14ac:dyDescent="0.35">
      <c r="A2113" s="111">
        <v>26</v>
      </c>
      <c r="B2113" s="109" t="s">
        <v>1362</v>
      </c>
      <c r="C2113" s="131" t="s">
        <v>1361</v>
      </c>
      <c r="D2113" s="2"/>
      <c r="E2113" s="2"/>
      <c r="F2113" s="2"/>
      <c r="G2113" s="2"/>
      <c r="H2113" s="2"/>
      <c r="I2113" s="2"/>
      <c r="J2113" s="2"/>
      <c r="K2113" s="107"/>
    </row>
    <row r="2114" spans="1:11" x14ac:dyDescent="0.35">
      <c r="A2114" s="111">
        <v>27</v>
      </c>
      <c r="B2114" s="109" t="s">
        <v>1360</v>
      </c>
      <c r="C2114" s="131" t="s">
        <v>1359</v>
      </c>
      <c r="D2114" s="2"/>
      <c r="E2114" s="2"/>
      <c r="F2114" s="2"/>
      <c r="G2114" s="2"/>
      <c r="H2114" s="2"/>
      <c r="I2114" s="2"/>
      <c r="J2114" s="2"/>
      <c r="K2114" s="107"/>
    </row>
    <row r="2115" spans="1:11" x14ac:dyDescent="0.35">
      <c r="A2115" s="111">
        <v>28</v>
      </c>
      <c r="B2115" s="109" t="s">
        <v>1358</v>
      </c>
      <c r="C2115" s="131" t="s">
        <v>1357</v>
      </c>
      <c r="D2115" s="2"/>
      <c r="E2115" s="2"/>
      <c r="F2115" s="2"/>
      <c r="G2115" s="2"/>
      <c r="H2115" s="2"/>
      <c r="I2115" s="2"/>
      <c r="J2115" s="2"/>
      <c r="K2115" s="107"/>
    </row>
    <row r="2116" spans="1:11" ht="15" thickBot="1" x14ac:dyDescent="0.4">
      <c r="A2116" s="106">
        <v>29</v>
      </c>
      <c r="B2116" s="105" t="s">
        <v>1356</v>
      </c>
      <c r="C2116" s="140" t="s">
        <v>1355</v>
      </c>
      <c r="D2116" s="103"/>
      <c r="E2116" s="103"/>
      <c r="F2116" s="103"/>
      <c r="G2116" s="103"/>
      <c r="H2116" s="103"/>
      <c r="I2116" s="103"/>
      <c r="J2116" s="103"/>
      <c r="K2116" s="102"/>
    </row>
    <row r="2117" spans="1:11" x14ac:dyDescent="0.35">
      <c r="C2117" s="101"/>
    </row>
    <row r="2118" spans="1:11" x14ac:dyDescent="0.35">
      <c r="D2118" s="360" t="s">
        <v>299</v>
      </c>
      <c r="E2118" s="360"/>
      <c r="F2118" s="360"/>
      <c r="G2118" s="360"/>
      <c r="H2118" s="360"/>
      <c r="I2118" s="360"/>
      <c r="J2118" s="360"/>
      <c r="K2118" s="360"/>
    </row>
    <row r="2119" spans="1:11" x14ac:dyDescent="0.35">
      <c r="D2119" s="360" t="s">
        <v>298</v>
      </c>
      <c r="E2119" s="360"/>
      <c r="F2119" s="360"/>
      <c r="G2119" s="360"/>
      <c r="H2119" s="360"/>
      <c r="I2119" s="360"/>
      <c r="J2119" s="360"/>
      <c r="K2119" s="360"/>
    </row>
    <row r="2124" spans="1:11" x14ac:dyDescent="0.35">
      <c r="C2124" s="365" t="s">
        <v>297</v>
      </c>
      <c r="D2124" s="365"/>
      <c r="E2124" s="365"/>
      <c r="F2124" s="365"/>
      <c r="G2124" s="365"/>
      <c r="H2124" s="365"/>
      <c r="I2124" s="365"/>
      <c r="J2124" s="365"/>
      <c r="K2124" s="365"/>
    </row>
    <row r="2136" spans="1:11" x14ac:dyDescent="0.35">
      <c r="A2136" s="352" t="s">
        <v>379</v>
      </c>
      <c r="B2136" s="352"/>
      <c r="C2136" s="352"/>
      <c r="D2136" s="352"/>
      <c r="E2136" s="352"/>
      <c r="F2136" s="352"/>
      <c r="G2136" s="352"/>
      <c r="H2136" s="352"/>
      <c r="I2136" s="352"/>
      <c r="J2136" s="352"/>
      <c r="K2136" s="352"/>
    </row>
    <row r="2137" spans="1:11" x14ac:dyDescent="0.35">
      <c r="A2137" s="352" t="s">
        <v>378</v>
      </c>
      <c r="B2137" s="352"/>
      <c r="C2137" s="352"/>
      <c r="D2137" s="352"/>
      <c r="E2137" s="352"/>
      <c r="F2137" s="352"/>
      <c r="G2137" s="352"/>
      <c r="H2137" s="352"/>
      <c r="I2137" s="352"/>
      <c r="J2137" s="352"/>
      <c r="K2137" s="352"/>
    </row>
    <row r="2138" spans="1:11" x14ac:dyDescent="0.35">
      <c r="A2138" s="352" t="s">
        <v>377</v>
      </c>
      <c r="B2138" s="352"/>
      <c r="C2138" s="352"/>
      <c r="D2138" s="352"/>
      <c r="E2138" s="352"/>
      <c r="F2138" s="352"/>
      <c r="G2138" s="352"/>
      <c r="H2138" s="352"/>
      <c r="I2138" s="352"/>
      <c r="J2138" s="352"/>
      <c r="K2138" s="352"/>
    </row>
    <row r="2139" spans="1:11" x14ac:dyDescent="0.35">
      <c r="A2139" s="119"/>
      <c r="B2139" s="119"/>
      <c r="C2139" s="119"/>
      <c r="D2139" s="119"/>
      <c r="E2139" s="119"/>
      <c r="F2139" s="119"/>
      <c r="G2139" s="119"/>
      <c r="H2139" s="119"/>
      <c r="I2139" s="119"/>
      <c r="J2139" s="119"/>
      <c r="K2139" s="119"/>
    </row>
    <row r="2140" spans="1:11" x14ac:dyDescent="0.35">
      <c r="A2140" s="352" t="s">
        <v>1354</v>
      </c>
      <c r="B2140" s="352"/>
      <c r="C2140" s="352"/>
      <c r="D2140" s="352"/>
      <c r="E2140" s="352"/>
      <c r="F2140" s="352"/>
      <c r="G2140" s="352"/>
      <c r="H2140" s="352"/>
      <c r="I2140" s="352"/>
      <c r="J2140" s="352"/>
      <c r="K2140" s="352"/>
    </row>
    <row r="2142" spans="1:11" x14ac:dyDescent="0.35">
      <c r="A2142" t="s">
        <v>375</v>
      </c>
    </row>
    <row r="2144" spans="1:11" x14ac:dyDescent="0.35">
      <c r="A2144" t="s">
        <v>374</v>
      </c>
    </row>
    <row r="2145" spans="1:11" x14ac:dyDescent="0.35">
      <c r="A2145" t="s">
        <v>373</v>
      </c>
    </row>
    <row r="2146" spans="1:11" ht="15" thickBot="1" x14ac:dyDescent="0.4"/>
    <row r="2147" spans="1:11" x14ac:dyDescent="0.35">
      <c r="A2147" s="353" t="s">
        <v>372</v>
      </c>
      <c r="B2147" s="357"/>
      <c r="C2147" s="361" t="s">
        <v>371</v>
      </c>
      <c r="D2147" s="357" t="s">
        <v>370</v>
      </c>
      <c r="E2147" s="357"/>
      <c r="F2147" s="357"/>
      <c r="G2147" s="357"/>
      <c r="H2147" s="357"/>
      <c r="I2147" s="357"/>
      <c r="J2147" s="361" t="s">
        <v>369</v>
      </c>
      <c r="K2147" s="363" t="s">
        <v>368</v>
      </c>
    </row>
    <row r="2148" spans="1:11" ht="15" thickBot="1" x14ac:dyDescent="0.4">
      <c r="A2148" s="118" t="s">
        <v>367</v>
      </c>
      <c r="B2148" s="117" t="s">
        <v>366</v>
      </c>
      <c r="C2148" s="362"/>
      <c r="D2148" s="117">
        <v>1</v>
      </c>
      <c r="E2148" s="117">
        <v>2</v>
      </c>
      <c r="F2148" s="117">
        <v>3</v>
      </c>
      <c r="G2148" s="117">
        <v>4</v>
      </c>
      <c r="H2148" s="117">
        <v>5</v>
      </c>
      <c r="I2148" s="117">
        <v>6</v>
      </c>
      <c r="J2148" s="362"/>
      <c r="K2148" s="364"/>
    </row>
    <row r="2149" spans="1:11" x14ac:dyDescent="0.35">
      <c r="A2149" s="116">
        <v>1</v>
      </c>
      <c r="B2149" s="115" t="s">
        <v>1353</v>
      </c>
      <c r="C2149" s="144" t="s">
        <v>1352</v>
      </c>
      <c r="D2149" s="113"/>
      <c r="E2149" s="113"/>
      <c r="F2149" s="113"/>
      <c r="G2149" s="113"/>
      <c r="H2149" s="113"/>
      <c r="I2149" s="113"/>
      <c r="J2149" s="113"/>
      <c r="K2149" s="112"/>
    </row>
    <row r="2150" spans="1:11" x14ac:dyDescent="0.35">
      <c r="A2150" s="111">
        <v>2</v>
      </c>
      <c r="B2150" s="109" t="s">
        <v>1351</v>
      </c>
      <c r="C2150" s="143" t="s">
        <v>1350</v>
      </c>
      <c r="D2150" s="2"/>
      <c r="E2150" s="2"/>
      <c r="F2150" s="2"/>
      <c r="G2150" s="2"/>
      <c r="H2150" s="2"/>
      <c r="I2150" s="2"/>
      <c r="J2150" s="2"/>
      <c r="K2150" s="107"/>
    </row>
    <row r="2151" spans="1:11" x14ac:dyDescent="0.35">
      <c r="A2151" s="111">
        <v>3</v>
      </c>
      <c r="B2151" s="109" t="s">
        <v>1349</v>
      </c>
      <c r="C2151" s="142" t="s">
        <v>1348</v>
      </c>
      <c r="D2151" s="2"/>
      <c r="E2151" s="2"/>
      <c r="F2151" s="2"/>
      <c r="G2151" s="2"/>
      <c r="H2151" s="2"/>
      <c r="I2151" s="2"/>
      <c r="J2151" s="2"/>
      <c r="K2151" s="107"/>
    </row>
    <row r="2152" spans="1:11" x14ac:dyDescent="0.35">
      <c r="A2152" s="111">
        <v>4</v>
      </c>
      <c r="B2152" s="109" t="s">
        <v>1347</v>
      </c>
      <c r="C2152" s="108" t="s">
        <v>1346</v>
      </c>
      <c r="D2152" s="2"/>
      <c r="E2152" s="2"/>
      <c r="F2152" s="2"/>
      <c r="G2152" s="2"/>
      <c r="H2152" s="2"/>
      <c r="I2152" s="2"/>
      <c r="J2152" s="2"/>
      <c r="K2152" s="107"/>
    </row>
    <row r="2153" spans="1:11" x14ac:dyDescent="0.35">
      <c r="A2153" s="111">
        <v>5</v>
      </c>
      <c r="B2153" s="109" t="s">
        <v>1345</v>
      </c>
      <c r="C2153" s="143" t="s">
        <v>1344</v>
      </c>
      <c r="D2153" s="2"/>
      <c r="E2153" s="2"/>
      <c r="F2153" s="2"/>
      <c r="G2153" s="2"/>
      <c r="H2153" s="2"/>
      <c r="I2153" s="2"/>
      <c r="J2153" s="2"/>
      <c r="K2153" s="107"/>
    </row>
    <row r="2154" spans="1:11" x14ac:dyDescent="0.35">
      <c r="A2154" s="111">
        <v>6</v>
      </c>
      <c r="B2154" s="109" t="s">
        <v>1343</v>
      </c>
      <c r="C2154" s="143" t="s">
        <v>1342</v>
      </c>
      <c r="D2154" s="2"/>
      <c r="E2154" s="2"/>
      <c r="F2154" s="2"/>
      <c r="G2154" s="2"/>
      <c r="H2154" s="2"/>
      <c r="I2154" s="2"/>
      <c r="J2154" s="2"/>
      <c r="K2154" s="107"/>
    </row>
    <row r="2155" spans="1:11" x14ac:dyDescent="0.35">
      <c r="A2155" s="111">
        <v>7</v>
      </c>
      <c r="B2155" s="109" t="s">
        <v>1341</v>
      </c>
      <c r="C2155" s="143" t="s">
        <v>1340</v>
      </c>
      <c r="D2155" s="2"/>
      <c r="E2155" s="2"/>
      <c r="F2155" s="2"/>
      <c r="G2155" s="2"/>
      <c r="H2155" s="2"/>
      <c r="I2155" s="2"/>
      <c r="J2155" s="2"/>
      <c r="K2155" s="107"/>
    </row>
    <row r="2156" spans="1:11" x14ac:dyDescent="0.35">
      <c r="A2156" s="111">
        <v>8</v>
      </c>
      <c r="B2156" s="109" t="s">
        <v>1339</v>
      </c>
      <c r="C2156" s="142" t="s">
        <v>1338</v>
      </c>
      <c r="D2156" s="2"/>
      <c r="E2156" s="2"/>
      <c r="F2156" s="2"/>
      <c r="G2156" s="2"/>
      <c r="H2156" s="2"/>
      <c r="I2156" s="2"/>
      <c r="J2156" s="2"/>
      <c r="K2156" s="107"/>
    </row>
    <row r="2157" spans="1:11" x14ac:dyDescent="0.35">
      <c r="A2157" s="111">
        <v>9</v>
      </c>
      <c r="B2157" s="109" t="s">
        <v>1337</v>
      </c>
      <c r="C2157" s="108" t="s">
        <v>1336</v>
      </c>
      <c r="D2157" s="2"/>
      <c r="E2157" s="2"/>
      <c r="F2157" s="2"/>
      <c r="G2157" s="2"/>
      <c r="H2157" s="2"/>
      <c r="I2157" s="2"/>
      <c r="J2157" s="2"/>
      <c r="K2157" s="107"/>
    </row>
    <row r="2158" spans="1:11" x14ac:dyDescent="0.35">
      <c r="A2158" s="111">
        <v>10</v>
      </c>
      <c r="B2158" s="109" t="s">
        <v>1335</v>
      </c>
      <c r="C2158" s="142" t="s">
        <v>1334</v>
      </c>
      <c r="D2158" s="2"/>
      <c r="E2158" s="2"/>
      <c r="F2158" s="2"/>
      <c r="G2158" s="2"/>
      <c r="H2158" s="2"/>
      <c r="I2158" s="2"/>
      <c r="J2158" s="2"/>
      <c r="K2158" s="107"/>
    </row>
    <row r="2159" spans="1:11" x14ac:dyDescent="0.35">
      <c r="A2159" s="111">
        <v>11</v>
      </c>
      <c r="B2159" s="109" t="s">
        <v>1333</v>
      </c>
      <c r="C2159" s="143" t="s">
        <v>1332</v>
      </c>
      <c r="D2159" s="2"/>
      <c r="E2159" s="2"/>
      <c r="F2159" s="2"/>
      <c r="G2159" s="2"/>
      <c r="H2159" s="2"/>
      <c r="I2159" s="2"/>
      <c r="J2159" s="2"/>
      <c r="K2159" s="107"/>
    </row>
    <row r="2160" spans="1:11" x14ac:dyDescent="0.35">
      <c r="A2160" s="111">
        <v>12</v>
      </c>
      <c r="B2160" s="109" t="s">
        <v>1331</v>
      </c>
      <c r="C2160" s="108" t="s">
        <v>1330</v>
      </c>
      <c r="D2160" s="2"/>
      <c r="E2160" s="2"/>
      <c r="F2160" s="2"/>
      <c r="G2160" s="2"/>
      <c r="H2160" s="2"/>
      <c r="I2160" s="2"/>
      <c r="J2160" s="2"/>
      <c r="K2160" s="107"/>
    </row>
    <row r="2161" spans="1:11" x14ac:dyDescent="0.35">
      <c r="A2161" s="111">
        <v>13</v>
      </c>
      <c r="B2161" s="109" t="s">
        <v>1329</v>
      </c>
      <c r="C2161" s="143" t="s">
        <v>1328</v>
      </c>
      <c r="D2161" s="2"/>
      <c r="E2161" s="2"/>
      <c r="F2161" s="2"/>
      <c r="G2161" s="2"/>
      <c r="H2161" s="2"/>
      <c r="I2161" s="2"/>
      <c r="J2161" s="2"/>
      <c r="K2161" s="107"/>
    </row>
    <row r="2162" spans="1:11" x14ac:dyDescent="0.35">
      <c r="A2162" s="111">
        <v>14</v>
      </c>
      <c r="B2162" s="109" t="s">
        <v>1327</v>
      </c>
      <c r="C2162" s="143" t="s">
        <v>1326</v>
      </c>
      <c r="D2162" s="2"/>
      <c r="E2162" s="2"/>
      <c r="F2162" s="2"/>
      <c r="G2162" s="2"/>
      <c r="H2162" s="2"/>
      <c r="I2162" s="2"/>
      <c r="J2162" s="2"/>
      <c r="K2162" s="107"/>
    </row>
    <row r="2163" spans="1:11" x14ac:dyDescent="0.35">
      <c r="A2163" s="111">
        <v>15</v>
      </c>
      <c r="B2163" s="109" t="s">
        <v>1325</v>
      </c>
      <c r="C2163" s="143" t="s">
        <v>1324</v>
      </c>
      <c r="D2163" s="2"/>
      <c r="E2163" s="2"/>
      <c r="F2163" s="2"/>
      <c r="G2163" s="2"/>
      <c r="H2163" s="2"/>
      <c r="I2163" s="2"/>
      <c r="J2163" s="2"/>
      <c r="K2163" s="107"/>
    </row>
    <row r="2164" spans="1:11" x14ac:dyDescent="0.35">
      <c r="A2164" s="111">
        <v>16</v>
      </c>
      <c r="B2164" s="109" t="s">
        <v>1323</v>
      </c>
      <c r="C2164" s="143" t="s">
        <v>1322</v>
      </c>
      <c r="D2164" s="2"/>
      <c r="E2164" s="2"/>
      <c r="F2164" s="2"/>
      <c r="G2164" s="2"/>
      <c r="H2164" s="2"/>
      <c r="I2164" s="2"/>
      <c r="J2164" s="2"/>
      <c r="K2164" s="107"/>
    </row>
    <row r="2165" spans="1:11" x14ac:dyDescent="0.35">
      <c r="A2165" s="111">
        <v>17</v>
      </c>
      <c r="B2165" s="109" t="s">
        <v>1321</v>
      </c>
      <c r="C2165" s="143" t="s">
        <v>1320</v>
      </c>
      <c r="D2165" s="2"/>
      <c r="E2165" s="2"/>
      <c r="F2165" s="2"/>
      <c r="G2165" s="2"/>
      <c r="H2165" s="2"/>
      <c r="I2165" s="2"/>
      <c r="J2165" s="2"/>
      <c r="K2165" s="107"/>
    </row>
    <row r="2166" spans="1:11" x14ac:dyDescent="0.35">
      <c r="A2166" s="111">
        <v>18</v>
      </c>
      <c r="B2166" s="109" t="s">
        <v>1319</v>
      </c>
      <c r="C2166" s="143" t="s">
        <v>1318</v>
      </c>
      <c r="D2166" s="2"/>
      <c r="E2166" s="2"/>
      <c r="F2166" s="2"/>
      <c r="G2166" s="2"/>
      <c r="H2166" s="2"/>
      <c r="I2166" s="2"/>
      <c r="J2166" s="2"/>
      <c r="K2166" s="107"/>
    </row>
    <row r="2167" spans="1:11" x14ac:dyDescent="0.35">
      <c r="A2167" s="111">
        <v>19</v>
      </c>
      <c r="B2167" s="109" t="s">
        <v>1317</v>
      </c>
      <c r="C2167" s="142" t="s">
        <v>1316</v>
      </c>
      <c r="D2167" s="2"/>
      <c r="E2167" s="2"/>
      <c r="F2167" s="2"/>
      <c r="G2167" s="2"/>
      <c r="H2167" s="2"/>
      <c r="I2167" s="2"/>
      <c r="J2167" s="2"/>
      <c r="K2167" s="107"/>
    </row>
    <row r="2168" spans="1:11" x14ac:dyDescent="0.35">
      <c r="A2168" s="111">
        <v>20</v>
      </c>
      <c r="B2168" s="109" t="s">
        <v>1315</v>
      </c>
      <c r="C2168" s="108" t="s">
        <v>1314</v>
      </c>
      <c r="D2168" s="2"/>
      <c r="E2168" s="2"/>
      <c r="F2168" s="2"/>
      <c r="G2168" s="2"/>
      <c r="H2168" s="2"/>
      <c r="I2168" s="2"/>
      <c r="J2168" s="2"/>
      <c r="K2168" s="107"/>
    </row>
    <row r="2169" spans="1:11" x14ac:dyDescent="0.35">
      <c r="A2169" s="111">
        <v>21</v>
      </c>
      <c r="B2169" s="109" t="s">
        <v>1313</v>
      </c>
      <c r="C2169" s="142" t="s">
        <v>1312</v>
      </c>
      <c r="D2169" s="2"/>
      <c r="E2169" s="2"/>
      <c r="F2169" s="2"/>
      <c r="G2169" s="2"/>
      <c r="H2169" s="2"/>
      <c r="I2169" s="2"/>
      <c r="J2169" s="2"/>
      <c r="K2169" s="107"/>
    </row>
    <row r="2170" spans="1:11" x14ac:dyDescent="0.35">
      <c r="A2170" s="111">
        <v>22</v>
      </c>
      <c r="B2170" s="109" t="s">
        <v>1311</v>
      </c>
      <c r="C2170" s="143" t="s">
        <v>1310</v>
      </c>
      <c r="D2170" s="2"/>
      <c r="E2170" s="2"/>
      <c r="F2170" s="2"/>
      <c r="G2170" s="2"/>
      <c r="H2170" s="2"/>
      <c r="I2170" s="2"/>
      <c r="J2170" s="2"/>
      <c r="K2170" s="107"/>
    </row>
    <row r="2171" spans="1:11" x14ac:dyDescent="0.35">
      <c r="A2171" s="111">
        <v>23</v>
      </c>
      <c r="B2171" s="109" t="s">
        <v>1309</v>
      </c>
      <c r="C2171" s="143" t="s">
        <v>1308</v>
      </c>
      <c r="D2171" s="2"/>
      <c r="E2171" s="2"/>
      <c r="F2171" s="2"/>
      <c r="G2171" s="2"/>
      <c r="H2171" s="2"/>
      <c r="I2171" s="2"/>
      <c r="J2171" s="2"/>
      <c r="K2171" s="107"/>
    </row>
    <row r="2172" spans="1:11" x14ac:dyDescent="0.35">
      <c r="A2172" s="111">
        <v>24</v>
      </c>
      <c r="B2172" s="109" t="s">
        <v>1307</v>
      </c>
      <c r="C2172" s="142" t="s">
        <v>1306</v>
      </c>
      <c r="D2172" s="2"/>
      <c r="E2172" s="2"/>
      <c r="F2172" s="2"/>
      <c r="G2172" s="2"/>
      <c r="H2172" s="2"/>
      <c r="I2172" s="2"/>
      <c r="J2172" s="2"/>
      <c r="K2172" s="107"/>
    </row>
    <row r="2173" spans="1:11" x14ac:dyDescent="0.35">
      <c r="A2173" s="111">
        <v>25</v>
      </c>
      <c r="B2173" s="109" t="s">
        <v>1305</v>
      </c>
      <c r="C2173" s="131" t="s">
        <v>1304</v>
      </c>
      <c r="D2173" s="2"/>
      <c r="E2173" s="2"/>
      <c r="F2173" s="2"/>
      <c r="G2173" s="2"/>
      <c r="H2173" s="2"/>
      <c r="I2173" s="2"/>
      <c r="J2173" s="2"/>
      <c r="K2173" s="107"/>
    </row>
    <row r="2174" spans="1:11" x14ac:dyDescent="0.35">
      <c r="A2174" s="111">
        <v>26</v>
      </c>
      <c r="B2174" s="109" t="s">
        <v>1303</v>
      </c>
      <c r="C2174" s="131" t="s">
        <v>1302</v>
      </c>
      <c r="D2174" s="2"/>
      <c r="E2174" s="2"/>
      <c r="F2174" s="2"/>
      <c r="G2174" s="2"/>
      <c r="H2174" s="2"/>
      <c r="I2174" s="2"/>
      <c r="J2174" s="2"/>
      <c r="K2174" s="107"/>
    </row>
    <row r="2175" spans="1:11" x14ac:dyDescent="0.35">
      <c r="A2175" s="111">
        <v>27</v>
      </c>
      <c r="B2175" s="109" t="s">
        <v>1301</v>
      </c>
      <c r="C2175" s="142" t="s">
        <v>1300</v>
      </c>
      <c r="D2175" s="2"/>
      <c r="E2175" s="2"/>
      <c r="F2175" s="2"/>
      <c r="G2175" s="2"/>
      <c r="H2175" s="2"/>
      <c r="I2175" s="2"/>
      <c r="J2175" s="2"/>
      <c r="K2175" s="107"/>
    </row>
    <row r="2176" spans="1:11" x14ac:dyDescent="0.35">
      <c r="A2176" s="111">
        <v>28</v>
      </c>
      <c r="B2176" s="109" t="s">
        <v>1299</v>
      </c>
      <c r="C2176" s="142" t="s">
        <v>1298</v>
      </c>
      <c r="D2176" s="2"/>
      <c r="E2176" s="2"/>
      <c r="F2176" s="2"/>
      <c r="G2176" s="2"/>
      <c r="H2176" s="2"/>
      <c r="I2176" s="2"/>
      <c r="J2176" s="2"/>
      <c r="K2176" s="107"/>
    </row>
    <row r="2177" spans="1:11" x14ac:dyDescent="0.35">
      <c r="A2177" s="110">
        <v>29</v>
      </c>
      <c r="B2177" s="109" t="s">
        <v>1297</v>
      </c>
      <c r="C2177" s="143" t="s">
        <v>1296</v>
      </c>
      <c r="D2177" s="2"/>
      <c r="E2177" s="2"/>
      <c r="F2177" s="2"/>
      <c r="G2177" s="2"/>
      <c r="H2177" s="2"/>
      <c r="I2177" s="2"/>
      <c r="J2177" s="2"/>
      <c r="K2177" s="107"/>
    </row>
    <row r="2178" spans="1:11" x14ac:dyDescent="0.35">
      <c r="A2178" s="110">
        <v>30</v>
      </c>
      <c r="B2178" s="109" t="s">
        <v>1295</v>
      </c>
      <c r="C2178" s="143" t="s">
        <v>1294</v>
      </c>
      <c r="D2178" s="2"/>
      <c r="E2178" s="2"/>
      <c r="F2178" s="2"/>
      <c r="G2178" s="2"/>
      <c r="H2178" s="2"/>
      <c r="I2178" s="2"/>
      <c r="J2178" s="2"/>
      <c r="K2178" s="107"/>
    </row>
    <row r="2179" spans="1:11" x14ac:dyDescent="0.35">
      <c r="A2179" s="110">
        <v>31</v>
      </c>
      <c r="B2179" s="109" t="s">
        <v>1293</v>
      </c>
      <c r="C2179" s="108" t="s">
        <v>1292</v>
      </c>
      <c r="D2179" s="2"/>
      <c r="E2179" s="2"/>
      <c r="F2179" s="2"/>
      <c r="G2179" s="2"/>
      <c r="H2179" s="2"/>
      <c r="I2179" s="2"/>
      <c r="J2179" s="2"/>
      <c r="K2179" s="107"/>
    </row>
    <row r="2180" spans="1:11" x14ac:dyDescent="0.35">
      <c r="A2180" s="110">
        <v>32</v>
      </c>
      <c r="B2180" s="109" t="s">
        <v>1291</v>
      </c>
      <c r="C2180" s="142" t="s">
        <v>1290</v>
      </c>
      <c r="D2180" s="2"/>
      <c r="E2180" s="2"/>
      <c r="F2180" s="2"/>
      <c r="G2180" s="2"/>
      <c r="H2180" s="2"/>
      <c r="I2180" s="2"/>
      <c r="J2180" s="2"/>
      <c r="K2180" s="107"/>
    </row>
    <row r="2181" spans="1:11" x14ac:dyDescent="0.35">
      <c r="A2181" s="110">
        <v>33</v>
      </c>
      <c r="B2181" s="109" t="s">
        <v>1289</v>
      </c>
      <c r="C2181" s="108" t="s">
        <v>1288</v>
      </c>
      <c r="D2181" s="2"/>
      <c r="E2181" s="2"/>
      <c r="F2181" s="2"/>
      <c r="G2181" s="2"/>
      <c r="H2181" s="2"/>
      <c r="I2181" s="2"/>
      <c r="J2181" s="2"/>
      <c r="K2181" s="107"/>
    </row>
    <row r="2182" spans="1:11" x14ac:dyDescent="0.35">
      <c r="A2182" s="110">
        <v>34</v>
      </c>
      <c r="B2182" s="109" t="s">
        <v>1287</v>
      </c>
      <c r="C2182" s="143" t="s">
        <v>1286</v>
      </c>
      <c r="D2182" s="2"/>
      <c r="E2182" s="2"/>
      <c r="F2182" s="2"/>
      <c r="G2182" s="2"/>
      <c r="H2182" s="2"/>
      <c r="I2182" s="2"/>
      <c r="J2182" s="2"/>
      <c r="K2182" s="107"/>
    </row>
    <row r="2183" spans="1:11" x14ac:dyDescent="0.35">
      <c r="A2183" s="110">
        <v>35</v>
      </c>
      <c r="B2183" s="109" t="s">
        <v>1285</v>
      </c>
      <c r="C2183" s="142" t="s">
        <v>1284</v>
      </c>
      <c r="D2183" s="2"/>
      <c r="E2183" s="2"/>
      <c r="F2183" s="2"/>
      <c r="G2183" s="2"/>
      <c r="H2183" s="2"/>
      <c r="I2183" s="2"/>
      <c r="J2183" s="2"/>
      <c r="K2183" s="107"/>
    </row>
    <row r="2184" spans="1:11" ht="15" thickBot="1" x14ac:dyDescent="0.4">
      <c r="A2184" s="106">
        <v>36</v>
      </c>
      <c r="B2184" s="105" t="s">
        <v>1283</v>
      </c>
      <c r="C2184" s="141" t="s">
        <v>1282</v>
      </c>
      <c r="D2184" s="103"/>
      <c r="E2184" s="103"/>
      <c r="F2184" s="103"/>
      <c r="G2184" s="103"/>
      <c r="H2184" s="103"/>
      <c r="I2184" s="103"/>
      <c r="J2184" s="103"/>
      <c r="K2184" s="102"/>
    </row>
    <row r="2185" spans="1:11" x14ac:dyDescent="0.35">
      <c r="A2185" s="1"/>
      <c r="B2185" s="1"/>
      <c r="C2185" s="101"/>
    </row>
    <row r="2186" spans="1:11" x14ac:dyDescent="0.35">
      <c r="D2186" s="360" t="s">
        <v>299</v>
      </c>
      <c r="E2186" s="360"/>
      <c r="F2186" s="360"/>
      <c r="G2186" s="360"/>
      <c r="H2186" s="360"/>
      <c r="I2186" s="360"/>
      <c r="J2186" s="360"/>
      <c r="K2186" s="360"/>
    </row>
    <row r="2187" spans="1:11" x14ac:dyDescent="0.35">
      <c r="D2187" s="360" t="s">
        <v>298</v>
      </c>
      <c r="E2187" s="360"/>
      <c r="F2187" s="360"/>
      <c r="G2187" s="360"/>
      <c r="H2187" s="360"/>
      <c r="I2187" s="360"/>
      <c r="J2187" s="360"/>
      <c r="K2187" s="360"/>
    </row>
    <row r="2192" spans="1:11" x14ac:dyDescent="0.35">
      <c r="C2192" s="365" t="s">
        <v>297</v>
      </c>
      <c r="D2192" s="365"/>
      <c r="E2192" s="365"/>
      <c r="F2192" s="365"/>
      <c r="G2192" s="365"/>
      <c r="H2192" s="365"/>
      <c r="I2192" s="365"/>
      <c r="J2192" s="365"/>
      <c r="K2192" s="365"/>
    </row>
    <row r="2197" spans="1:11" x14ac:dyDescent="0.35">
      <c r="A2197" s="352" t="s">
        <v>379</v>
      </c>
      <c r="B2197" s="352"/>
      <c r="C2197" s="352"/>
      <c r="D2197" s="352"/>
      <c r="E2197" s="352"/>
      <c r="F2197" s="352"/>
      <c r="G2197" s="352"/>
      <c r="H2197" s="352"/>
      <c r="I2197" s="352"/>
      <c r="J2197" s="352"/>
      <c r="K2197" s="352"/>
    </row>
    <row r="2198" spans="1:11" x14ac:dyDescent="0.35">
      <c r="A2198" s="352" t="s">
        <v>378</v>
      </c>
      <c r="B2198" s="352"/>
      <c r="C2198" s="352"/>
      <c r="D2198" s="352"/>
      <c r="E2198" s="352"/>
      <c r="F2198" s="352"/>
      <c r="G2198" s="352"/>
      <c r="H2198" s="352"/>
      <c r="I2198" s="352"/>
      <c r="J2198" s="352"/>
      <c r="K2198" s="352"/>
    </row>
    <row r="2199" spans="1:11" x14ac:dyDescent="0.35">
      <c r="A2199" s="352" t="s">
        <v>377</v>
      </c>
      <c r="B2199" s="352"/>
      <c r="C2199" s="352"/>
      <c r="D2199" s="352"/>
      <c r="E2199" s="352"/>
      <c r="F2199" s="352"/>
      <c r="G2199" s="352"/>
      <c r="H2199" s="352"/>
      <c r="I2199" s="352"/>
      <c r="J2199" s="352"/>
      <c r="K2199" s="352"/>
    </row>
    <row r="2200" spans="1:11" x14ac:dyDescent="0.35">
      <c r="A2200" s="119"/>
      <c r="B2200" s="119"/>
      <c r="C2200" s="119"/>
      <c r="D2200" s="119"/>
      <c r="E2200" s="119"/>
      <c r="F2200" s="119"/>
      <c r="G2200" s="119"/>
      <c r="H2200" s="119"/>
      <c r="I2200" s="119"/>
      <c r="J2200" s="119"/>
      <c r="K2200" s="119"/>
    </row>
    <row r="2201" spans="1:11" x14ac:dyDescent="0.35">
      <c r="A2201" s="352" t="s">
        <v>1281</v>
      </c>
      <c r="B2201" s="352"/>
      <c r="C2201" s="352"/>
      <c r="D2201" s="352"/>
      <c r="E2201" s="352"/>
      <c r="F2201" s="352"/>
      <c r="G2201" s="352"/>
      <c r="H2201" s="352"/>
      <c r="I2201" s="352"/>
      <c r="J2201" s="352"/>
      <c r="K2201" s="352"/>
    </row>
    <row r="2203" spans="1:11" x14ac:dyDescent="0.35">
      <c r="A2203" t="s">
        <v>375</v>
      </c>
    </row>
    <row r="2205" spans="1:11" x14ac:dyDescent="0.35">
      <c r="A2205" t="s">
        <v>374</v>
      </c>
    </row>
    <row r="2206" spans="1:11" x14ac:dyDescent="0.35">
      <c r="A2206" t="s">
        <v>373</v>
      </c>
    </row>
    <row r="2207" spans="1:11" ht="15" thickBot="1" x14ac:dyDescent="0.4"/>
    <row r="2208" spans="1:11" x14ac:dyDescent="0.35">
      <c r="A2208" s="353" t="s">
        <v>372</v>
      </c>
      <c r="B2208" s="357"/>
      <c r="C2208" s="361" t="s">
        <v>371</v>
      </c>
      <c r="D2208" s="357" t="s">
        <v>370</v>
      </c>
      <c r="E2208" s="357"/>
      <c r="F2208" s="357"/>
      <c r="G2208" s="357"/>
      <c r="H2208" s="357"/>
      <c r="I2208" s="357"/>
      <c r="J2208" s="361" t="s">
        <v>369</v>
      </c>
      <c r="K2208" s="363" t="s">
        <v>368</v>
      </c>
    </row>
    <row r="2209" spans="1:11" ht="15" thickBot="1" x14ac:dyDescent="0.4">
      <c r="A2209" s="118" t="s">
        <v>367</v>
      </c>
      <c r="B2209" s="117" t="s">
        <v>366</v>
      </c>
      <c r="C2209" s="362"/>
      <c r="D2209" s="117">
        <v>1</v>
      </c>
      <c r="E2209" s="117">
        <v>2</v>
      </c>
      <c r="F2209" s="117">
        <v>3</v>
      </c>
      <c r="G2209" s="117">
        <v>4</v>
      </c>
      <c r="H2209" s="117">
        <v>5</v>
      </c>
      <c r="I2209" s="117">
        <v>6</v>
      </c>
      <c r="J2209" s="362"/>
      <c r="K2209" s="364"/>
    </row>
    <row r="2210" spans="1:11" x14ac:dyDescent="0.35">
      <c r="A2210" s="116">
        <v>1</v>
      </c>
      <c r="B2210" s="115" t="s">
        <v>1280</v>
      </c>
      <c r="C2210" s="114" t="s">
        <v>1279</v>
      </c>
      <c r="D2210" s="113"/>
      <c r="E2210" s="113"/>
      <c r="F2210" s="113"/>
      <c r="G2210" s="113"/>
      <c r="H2210" s="113"/>
      <c r="I2210" s="113"/>
      <c r="J2210" s="113"/>
      <c r="K2210" s="112"/>
    </row>
    <row r="2211" spans="1:11" x14ac:dyDescent="0.35">
      <c r="A2211" s="111">
        <v>2</v>
      </c>
      <c r="B2211" s="109" t="s">
        <v>1278</v>
      </c>
      <c r="C2211" s="131" t="s">
        <v>1277</v>
      </c>
      <c r="D2211" s="2"/>
      <c r="E2211" s="2"/>
      <c r="F2211" s="2"/>
      <c r="G2211" s="2"/>
      <c r="H2211" s="2"/>
      <c r="I2211" s="2"/>
      <c r="J2211" s="2"/>
      <c r="K2211" s="107"/>
    </row>
    <row r="2212" spans="1:11" x14ac:dyDescent="0.35">
      <c r="A2212" s="111">
        <v>3</v>
      </c>
      <c r="B2212" s="109" t="s">
        <v>1276</v>
      </c>
      <c r="C2212" s="131" t="s">
        <v>1275</v>
      </c>
      <c r="D2212" s="2"/>
      <c r="E2212" s="2"/>
      <c r="F2212" s="2"/>
      <c r="G2212" s="2"/>
      <c r="H2212" s="2"/>
      <c r="I2212" s="2"/>
      <c r="J2212" s="2"/>
      <c r="K2212" s="107"/>
    </row>
    <row r="2213" spans="1:11" x14ac:dyDescent="0.35">
      <c r="A2213" s="111">
        <v>4</v>
      </c>
      <c r="B2213" s="109" t="s">
        <v>1274</v>
      </c>
      <c r="C2213" s="108" t="s">
        <v>1273</v>
      </c>
      <c r="D2213" s="2"/>
      <c r="E2213" s="2"/>
      <c r="F2213" s="2"/>
      <c r="G2213" s="2"/>
      <c r="H2213" s="2"/>
      <c r="I2213" s="2"/>
      <c r="J2213" s="2"/>
      <c r="K2213" s="107"/>
    </row>
    <row r="2214" spans="1:11" x14ac:dyDescent="0.35">
      <c r="A2214" s="111">
        <v>5</v>
      </c>
      <c r="B2214" s="109" t="s">
        <v>1272</v>
      </c>
      <c r="C2214" s="131" t="s">
        <v>1271</v>
      </c>
      <c r="D2214" s="2"/>
      <c r="E2214" s="2"/>
      <c r="F2214" s="2"/>
      <c r="G2214" s="2"/>
      <c r="H2214" s="2"/>
      <c r="I2214" s="2"/>
      <c r="J2214" s="2"/>
      <c r="K2214" s="107"/>
    </row>
    <row r="2215" spans="1:11" x14ac:dyDescent="0.35">
      <c r="A2215" s="111">
        <v>6</v>
      </c>
      <c r="B2215" s="109" t="s">
        <v>1270</v>
      </c>
      <c r="C2215" s="108" t="s">
        <v>1269</v>
      </c>
      <c r="D2215" s="2"/>
      <c r="E2215" s="2"/>
      <c r="F2215" s="2"/>
      <c r="G2215" s="2"/>
      <c r="H2215" s="2"/>
      <c r="I2215" s="2"/>
      <c r="J2215" s="2"/>
      <c r="K2215" s="107"/>
    </row>
    <row r="2216" spans="1:11" x14ac:dyDescent="0.35">
      <c r="A2216" s="111">
        <v>7</v>
      </c>
      <c r="B2216" s="109" t="s">
        <v>1268</v>
      </c>
      <c r="C2216" s="131" t="s">
        <v>1267</v>
      </c>
      <c r="D2216" s="2"/>
      <c r="E2216" s="2"/>
      <c r="F2216" s="2"/>
      <c r="G2216" s="2"/>
      <c r="H2216" s="2"/>
      <c r="I2216" s="2"/>
      <c r="J2216" s="2"/>
      <c r="K2216" s="107"/>
    </row>
    <row r="2217" spans="1:11" x14ac:dyDescent="0.35">
      <c r="A2217" s="111">
        <v>8</v>
      </c>
      <c r="B2217" s="109" t="s">
        <v>1266</v>
      </c>
      <c r="C2217" s="108" t="s">
        <v>1265</v>
      </c>
      <c r="D2217" s="2"/>
      <c r="E2217" s="2"/>
      <c r="F2217" s="2"/>
      <c r="G2217" s="2"/>
      <c r="H2217" s="2"/>
      <c r="I2217" s="2"/>
      <c r="J2217" s="2"/>
      <c r="K2217" s="107"/>
    </row>
    <row r="2218" spans="1:11" x14ac:dyDescent="0.35">
      <c r="A2218" s="111">
        <v>9</v>
      </c>
      <c r="B2218" s="109" t="s">
        <v>1264</v>
      </c>
      <c r="C2218" s="108" t="s">
        <v>1263</v>
      </c>
      <c r="D2218" s="2"/>
      <c r="E2218" s="2"/>
      <c r="F2218" s="2"/>
      <c r="G2218" s="2"/>
      <c r="H2218" s="2"/>
      <c r="I2218" s="2"/>
      <c r="J2218" s="2"/>
      <c r="K2218" s="107"/>
    </row>
    <row r="2219" spans="1:11" x14ac:dyDescent="0.35">
      <c r="A2219" s="111">
        <v>10</v>
      </c>
      <c r="B2219" s="109" t="s">
        <v>1262</v>
      </c>
      <c r="C2219" s="108" t="s">
        <v>1261</v>
      </c>
      <c r="D2219" s="2"/>
      <c r="E2219" s="2"/>
      <c r="F2219" s="2"/>
      <c r="G2219" s="2"/>
      <c r="H2219" s="2"/>
      <c r="I2219" s="2"/>
      <c r="J2219" s="2"/>
      <c r="K2219" s="107"/>
    </row>
    <row r="2220" spans="1:11" x14ac:dyDescent="0.35">
      <c r="A2220" s="111">
        <v>11</v>
      </c>
      <c r="B2220" s="109" t="s">
        <v>1260</v>
      </c>
      <c r="C2220" s="108" t="s">
        <v>1259</v>
      </c>
      <c r="D2220" s="2"/>
      <c r="E2220" s="2"/>
      <c r="F2220" s="2"/>
      <c r="G2220" s="2"/>
      <c r="H2220" s="2"/>
      <c r="I2220" s="2"/>
      <c r="J2220" s="2"/>
      <c r="K2220" s="107"/>
    </row>
    <row r="2221" spans="1:11" x14ac:dyDescent="0.35">
      <c r="A2221" s="111">
        <v>12</v>
      </c>
      <c r="B2221" s="109" t="s">
        <v>1258</v>
      </c>
      <c r="C2221" s="131" t="s">
        <v>1257</v>
      </c>
      <c r="D2221" s="2"/>
      <c r="E2221" s="2"/>
      <c r="F2221" s="2"/>
      <c r="G2221" s="2"/>
      <c r="H2221" s="2"/>
      <c r="I2221" s="2"/>
      <c r="J2221" s="2"/>
      <c r="K2221" s="107"/>
    </row>
    <row r="2222" spans="1:11" x14ac:dyDescent="0.35">
      <c r="A2222" s="111">
        <v>13</v>
      </c>
      <c r="B2222" s="109" t="s">
        <v>1256</v>
      </c>
      <c r="C2222" s="131" t="s">
        <v>1255</v>
      </c>
      <c r="D2222" s="2"/>
      <c r="E2222" s="2"/>
      <c r="F2222" s="2"/>
      <c r="G2222" s="2"/>
      <c r="H2222" s="2"/>
      <c r="I2222" s="2"/>
      <c r="J2222" s="2"/>
      <c r="K2222" s="107"/>
    </row>
    <row r="2223" spans="1:11" x14ac:dyDescent="0.35">
      <c r="A2223" s="111">
        <v>14</v>
      </c>
      <c r="B2223" s="109" t="s">
        <v>1254</v>
      </c>
      <c r="C2223" s="131" t="s">
        <v>1253</v>
      </c>
      <c r="D2223" s="2"/>
      <c r="E2223" s="2"/>
      <c r="F2223" s="2"/>
      <c r="G2223" s="2"/>
      <c r="H2223" s="2"/>
      <c r="I2223" s="2"/>
      <c r="J2223" s="2"/>
      <c r="K2223" s="107"/>
    </row>
    <row r="2224" spans="1:11" x14ac:dyDescent="0.35">
      <c r="A2224" s="111">
        <v>15</v>
      </c>
      <c r="B2224" s="109" t="s">
        <v>1252</v>
      </c>
      <c r="C2224" s="108" t="s">
        <v>1251</v>
      </c>
      <c r="D2224" s="2"/>
      <c r="E2224" s="2"/>
      <c r="F2224" s="2"/>
      <c r="G2224" s="2"/>
      <c r="H2224" s="2"/>
      <c r="I2224" s="2"/>
      <c r="J2224" s="2"/>
      <c r="K2224" s="107"/>
    </row>
    <row r="2225" spans="1:11" x14ac:dyDescent="0.35">
      <c r="A2225" s="111">
        <v>16</v>
      </c>
      <c r="B2225" s="109" t="s">
        <v>1250</v>
      </c>
      <c r="C2225" s="108" t="s">
        <v>1249</v>
      </c>
      <c r="D2225" s="2"/>
      <c r="E2225" s="2"/>
      <c r="F2225" s="2"/>
      <c r="G2225" s="2"/>
      <c r="H2225" s="2"/>
      <c r="I2225" s="2"/>
      <c r="J2225" s="2"/>
      <c r="K2225" s="107"/>
    </row>
    <row r="2226" spans="1:11" x14ac:dyDescent="0.35">
      <c r="A2226" s="111">
        <v>17</v>
      </c>
      <c r="B2226" s="109" t="s">
        <v>1248</v>
      </c>
      <c r="C2226" s="108" t="s">
        <v>1247</v>
      </c>
      <c r="D2226" s="2"/>
      <c r="E2226" s="2"/>
      <c r="F2226" s="2"/>
      <c r="G2226" s="2"/>
      <c r="H2226" s="2"/>
      <c r="I2226" s="2"/>
      <c r="J2226" s="2"/>
      <c r="K2226" s="107"/>
    </row>
    <row r="2227" spans="1:11" x14ac:dyDescent="0.35">
      <c r="A2227" s="111">
        <v>18</v>
      </c>
      <c r="B2227" s="109" t="s">
        <v>1246</v>
      </c>
      <c r="C2227" s="108" t="s">
        <v>1245</v>
      </c>
      <c r="D2227" s="2"/>
      <c r="E2227" s="2"/>
      <c r="F2227" s="2"/>
      <c r="G2227" s="2"/>
      <c r="H2227" s="2"/>
      <c r="I2227" s="2"/>
      <c r="J2227" s="2"/>
      <c r="K2227" s="107"/>
    </row>
    <row r="2228" spans="1:11" x14ac:dyDescent="0.35">
      <c r="A2228" s="111">
        <v>19</v>
      </c>
      <c r="B2228" s="109" t="s">
        <v>1244</v>
      </c>
      <c r="C2228" s="108" t="s">
        <v>1243</v>
      </c>
      <c r="D2228" s="2"/>
      <c r="E2228" s="2"/>
      <c r="F2228" s="2"/>
      <c r="G2228" s="2"/>
      <c r="H2228" s="2"/>
      <c r="I2228" s="2"/>
      <c r="J2228" s="2"/>
      <c r="K2228" s="107"/>
    </row>
    <row r="2229" spans="1:11" x14ac:dyDescent="0.35">
      <c r="A2229" s="111">
        <v>20</v>
      </c>
      <c r="B2229" s="109" t="s">
        <v>1242</v>
      </c>
      <c r="C2229" s="108" t="s">
        <v>1241</v>
      </c>
      <c r="D2229" s="2"/>
      <c r="E2229" s="2"/>
      <c r="F2229" s="2"/>
      <c r="G2229" s="2"/>
      <c r="H2229" s="2"/>
      <c r="I2229" s="2"/>
      <c r="J2229" s="2"/>
      <c r="K2229" s="107"/>
    </row>
    <row r="2230" spans="1:11" x14ac:dyDescent="0.35">
      <c r="A2230" s="111">
        <v>21</v>
      </c>
      <c r="B2230" s="109" t="s">
        <v>1240</v>
      </c>
      <c r="C2230" s="108" t="s">
        <v>1239</v>
      </c>
      <c r="D2230" s="2"/>
      <c r="E2230" s="2"/>
      <c r="F2230" s="2"/>
      <c r="G2230" s="2"/>
      <c r="H2230" s="2"/>
      <c r="I2230" s="2"/>
      <c r="J2230" s="2"/>
      <c r="K2230" s="107"/>
    </row>
    <row r="2231" spans="1:11" x14ac:dyDescent="0.35">
      <c r="A2231" s="111">
        <v>22</v>
      </c>
      <c r="B2231" s="109" t="s">
        <v>1238</v>
      </c>
      <c r="C2231" s="108" t="s">
        <v>1237</v>
      </c>
      <c r="D2231" s="2"/>
      <c r="E2231" s="2"/>
      <c r="F2231" s="2"/>
      <c r="G2231" s="2"/>
      <c r="H2231" s="2"/>
      <c r="I2231" s="2"/>
      <c r="J2231" s="2"/>
      <c r="K2231" s="107"/>
    </row>
    <row r="2232" spans="1:11" x14ac:dyDescent="0.35">
      <c r="A2232" s="111">
        <v>23</v>
      </c>
      <c r="B2232" s="109" t="s">
        <v>1236</v>
      </c>
      <c r="C2232" s="108" t="s">
        <v>1235</v>
      </c>
      <c r="D2232" s="2"/>
      <c r="E2232" s="2"/>
      <c r="F2232" s="2"/>
      <c r="G2232" s="2"/>
      <c r="H2232" s="2"/>
      <c r="I2232" s="2"/>
      <c r="J2232" s="2"/>
      <c r="K2232" s="107"/>
    </row>
    <row r="2233" spans="1:11" x14ac:dyDescent="0.35">
      <c r="A2233" s="111">
        <v>24</v>
      </c>
      <c r="B2233" s="109" t="s">
        <v>1234</v>
      </c>
      <c r="C2233" s="108" t="s">
        <v>1233</v>
      </c>
      <c r="D2233" s="2"/>
      <c r="E2233" s="2"/>
      <c r="F2233" s="2"/>
      <c r="G2233" s="2"/>
      <c r="H2233" s="2"/>
      <c r="I2233" s="2"/>
      <c r="J2233" s="2"/>
      <c r="K2233" s="107"/>
    </row>
    <row r="2234" spans="1:11" x14ac:dyDescent="0.35">
      <c r="A2234" s="111">
        <v>25</v>
      </c>
      <c r="B2234" s="109" t="s">
        <v>1232</v>
      </c>
      <c r="C2234" s="108" t="s">
        <v>1231</v>
      </c>
      <c r="D2234" s="2"/>
      <c r="E2234" s="2"/>
      <c r="F2234" s="2"/>
      <c r="G2234" s="2"/>
      <c r="H2234" s="2"/>
      <c r="I2234" s="2"/>
      <c r="J2234" s="2"/>
      <c r="K2234" s="107"/>
    </row>
    <row r="2235" spans="1:11" x14ac:dyDescent="0.35">
      <c r="A2235" s="111">
        <v>26</v>
      </c>
      <c r="B2235" s="109" t="s">
        <v>1230</v>
      </c>
      <c r="C2235" s="108" t="s">
        <v>1229</v>
      </c>
      <c r="D2235" s="2"/>
      <c r="E2235" s="2"/>
      <c r="F2235" s="2"/>
      <c r="G2235" s="2"/>
      <c r="H2235" s="2"/>
      <c r="I2235" s="2"/>
      <c r="J2235" s="2"/>
      <c r="K2235" s="107"/>
    </row>
    <row r="2236" spans="1:11" x14ac:dyDescent="0.35">
      <c r="A2236" s="111">
        <v>27</v>
      </c>
      <c r="B2236" s="109" t="s">
        <v>1228</v>
      </c>
      <c r="C2236" s="131" t="s">
        <v>1227</v>
      </c>
      <c r="D2236" s="2"/>
      <c r="E2236" s="2"/>
      <c r="F2236" s="2"/>
      <c r="G2236" s="2"/>
      <c r="H2236" s="2"/>
      <c r="I2236" s="2"/>
      <c r="J2236" s="2"/>
      <c r="K2236" s="107"/>
    </row>
    <row r="2237" spans="1:11" x14ac:dyDescent="0.35">
      <c r="A2237" s="111">
        <v>28</v>
      </c>
      <c r="B2237" s="109" t="s">
        <v>1226</v>
      </c>
      <c r="C2237" s="131" t="s">
        <v>1225</v>
      </c>
      <c r="D2237" s="2"/>
      <c r="E2237" s="2"/>
      <c r="F2237" s="2"/>
      <c r="G2237" s="2"/>
      <c r="H2237" s="2"/>
      <c r="I2237" s="2"/>
      <c r="J2237" s="2"/>
      <c r="K2237" s="107"/>
    </row>
    <row r="2238" spans="1:11" x14ac:dyDescent="0.35">
      <c r="A2238" s="110">
        <v>29</v>
      </c>
      <c r="B2238" s="109" t="s">
        <v>1224</v>
      </c>
      <c r="C2238" s="108" t="s">
        <v>1223</v>
      </c>
      <c r="D2238" s="2"/>
      <c r="E2238" s="2"/>
      <c r="F2238" s="2"/>
      <c r="G2238" s="2"/>
      <c r="H2238" s="2"/>
      <c r="I2238" s="2"/>
      <c r="J2238" s="2"/>
      <c r="K2238" s="107"/>
    </row>
    <row r="2239" spans="1:11" x14ac:dyDescent="0.35">
      <c r="A2239" s="110">
        <v>30</v>
      </c>
      <c r="B2239" s="109" t="s">
        <v>1222</v>
      </c>
      <c r="C2239" s="108" t="s">
        <v>1221</v>
      </c>
      <c r="D2239" s="2"/>
      <c r="E2239" s="2"/>
      <c r="F2239" s="2"/>
      <c r="G2239" s="2"/>
      <c r="H2239" s="2"/>
      <c r="I2239" s="2"/>
      <c r="J2239" s="2"/>
      <c r="K2239" s="107"/>
    </row>
    <row r="2240" spans="1:11" x14ac:dyDescent="0.35">
      <c r="A2240" s="110">
        <v>31</v>
      </c>
      <c r="B2240" s="109" t="s">
        <v>1220</v>
      </c>
      <c r="C2240" s="108" t="s">
        <v>1219</v>
      </c>
      <c r="D2240" s="2"/>
      <c r="E2240" s="2"/>
      <c r="F2240" s="2"/>
      <c r="G2240" s="2"/>
      <c r="H2240" s="2"/>
      <c r="I2240" s="2"/>
      <c r="J2240" s="2"/>
      <c r="K2240" s="107"/>
    </row>
    <row r="2241" spans="1:11" x14ac:dyDescent="0.35">
      <c r="A2241" s="110">
        <v>32</v>
      </c>
      <c r="B2241" s="109" t="s">
        <v>1218</v>
      </c>
      <c r="C2241" s="108" t="s">
        <v>1217</v>
      </c>
      <c r="D2241" s="2"/>
      <c r="E2241" s="2"/>
      <c r="F2241" s="2"/>
      <c r="G2241" s="2"/>
      <c r="H2241" s="2"/>
      <c r="I2241" s="2"/>
      <c r="J2241" s="2"/>
      <c r="K2241" s="107"/>
    </row>
    <row r="2242" spans="1:11" x14ac:dyDescent="0.35">
      <c r="A2242" s="110">
        <v>33</v>
      </c>
      <c r="B2242" s="109" t="s">
        <v>1216</v>
      </c>
      <c r="C2242" s="108" t="s">
        <v>1215</v>
      </c>
      <c r="D2242" s="2"/>
      <c r="E2242" s="2"/>
      <c r="F2242" s="2"/>
      <c r="G2242" s="2"/>
      <c r="H2242" s="2"/>
      <c r="I2242" s="2"/>
      <c r="J2242" s="2"/>
      <c r="K2242" s="107"/>
    </row>
    <row r="2243" spans="1:11" x14ac:dyDescent="0.35">
      <c r="A2243" s="110">
        <v>34</v>
      </c>
      <c r="B2243" s="109" t="s">
        <v>1214</v>
      </c>
      <c r="C2243" s="137" t="s">
        <v>1213</v>
      </c>
      <c r="D2243" s="2"/>
      <c r="E2243" s="2"/>
      <c r="F2243" s="2"/>
      <c r="G2243" s="2"/>
      <c r="H2243" s="2"/>
      <c r="I2243" s="2"/>
      <c r="J2243" s="2"/>
      <c r="K2243" s="107"/>
    </row>
    <row r="2244" spans="1:11" x14ac:dyDescent="0.35">
      <c r="A2244" s="110">
        <v>35</v>
      </c>
      <c r="B2244" s="109" t="s">
        <v>1212</v>
      </c>
      <c r="C2244" s="108" t="s">
        <v>1211</v>
      </c>
      <c r="D2244" s="2"/>
      <c r="E2244" s="2"/>
      <c r="F2244" s="2"/>
      <c r="G2244" s="2"/>
      <c r="H2244" s="2"/>
      <c r="I2244" s="2"/>
      <c r="J2244" s="2"/>
      <c r="K2244" s="107"/>
    </row>
    <row r="2245" spans="1:11" ht="15" thickBot="1" x14ac:dyDescent="0.4">
      <c r="A2245" s="106">
        <v>36</v>
      </c>
      <c r="B2245" s="105" t="s">
        <v>1210</v>
      </c>
      <c r="C2245" s="104" t="s">
        <v>1209</v>
      </c>
      <c r="D2245" s="103"/>
      <c r="E2245" s="103"/>
      <c r="F2245" s="103"/>
      <c r="G2245" s="103"/>
      <c r="H2245" s="103"/>
      <c r="I2245" s="103"/>
      <c r="J2245" s="103"/>
      <c r="K2245" s="102"/>
    </row>
    <row r="2246" spans="1:11" x14ac:dyDescent="0.35">
      <c r="A2246" s="1"/>
      <c r="B2246" s="1"/>
      <c r="C2246" s="101"/>
    </row>
    <row r="2247" spans="1:11" x14ac:dyDescent="0.35">
      <c r="D2247" s="360" t="s">
        <v>299</v>
      </c>
      <c r="E2247" s="360"/>
      <c r="F2247" s="360"/>
      <c r="G2247" s="360"/>
      <c r="H2247" s="360"/>
      <c r="I2247" s="360"/>
      <c r="J2247" s="360"/>
      <c r="K2247" s="360"/>
    </row>
    <row r="2248" spans="1:11" x14ac:dyDescent="0.35">
      <c r="D2248" s="360" t="s">
        <v>298</v>
      </c>
      <c r="E2248" s="360"/>
      <c r="F2248" s="360"/>
      <c r="G2248" s="360"/>
      <c r="H2248" s="360"/>
      <c r="I2248" s="360"/>
      <c r="J2248" s="360"/>
      <c r="K2248" s="360"/>
    </row>
    <row r="2253" spans="1:11" x14ac:dyDescent="0.35">
      <c r="C2253" s="365" t="s">
        <v>297</v>
      </c>
      <c r="D2253" s="365"/>
      <c r="E2253" s="365"/>
      <c r="F2253" s="365"/>
      <c r="G2253" s="365"/>
      <c r="H2253" s="365"/>
      <c r="I2253" s="365"/>
      <c r="J2253" s="365"/>
      <c r="K2253" s="365"/>
    </row>
    <row r="2258" spans="1:11" x14ac:dyDescent="0.35">
      <c r="A2258" s="352" t="s">
        <v>379</v>
      </c>
      <c r="B2258" s="352"/>
      <c r="C2258" s="352"/>
      <c r="D2258" s="352"/>
      <c r="E2258" s="352"/>
      <c r="F2258" s="352"/>
      <c r="G2258" s="352"/>
      <c r="H2258" s="352"/>
      <c r="I2258" s="352"/>
      <c r="J2258" s="352"/>
      <c r="K2258" s="352"/>
    </row>
    <row r="2259" spans="1:11" x14ac:dyDescent="0.35">
      <c r="A2259" s="352" t="s">
        <v>378</v>
      </c>
      <c r="B2259" s="352"/>
      <c r="C2259" s="352"/>
      <c r="D2259" s="352"/>
      <c r="E2259" s="352"/>
      <c r="F2259" s="352"/>
      <c r="G2259" s="352"/>
      <c r="H2259" s="352"/>
      <c r="I2259" s="352"/>
      <c r="J2259" s="352"/>
      <c r="K2259" s="352"/>
    </row>
    <row r="2260" spans="1:11" x14ac:dyDescent="0.35">
      <c r="A2260" s="352" t="s">
        <v>377</v>
      </c>
      <c r="B2260" s="352"/>
      <c r="C2260" s="352"/>
      <c r="D2260" s="352"/>
      <c r="E2260" s="352"/>
      <c r="F2260" s="352"/>
      <c r="G2260" s="352"/>
      <c r="H2260" s="352"/>
      <c r="I2260" s="352"/>
      <c r="J2260" s="352"/>
      <c r="K2260" s="352"/>
    </row>
    <row r="2261" spans="1:11" x14ac:dyDescent="0.35">
      <c r="A2261" s="119"/>
      <c r="B2261" s="119"/>
      <c r="C2261" s="119"/>
      <c r="D2261" s="119"/>
      <c r="E2261" s="119"/>
      <c r="F2261" s="119"/>
      <c r="G2261" s="119"/>
      <c r="H2261" s="119"/>
      <c r="I2261" s="119"/>
      <c r="J2261" s="119"/>
      <c r="K2261" s="119"/>
    </row>
    <row r="2262" spans="1:11" x14ac:dyDescent="0.35">
      <c r="A2262" s="352" t="s">
        <v>1208</v>
      </c>
      <c r="B2262" s="352"/>
      <c r="C2262" s="352"/>
      <c r="D2262" s="352"/>
      <c r="E2262" s="352"/>
      <c r="F2262" s="352"/>
      <c r="G2262" s="352"/>
      <c r="H2262" s="352"/>
      <c r="I2262" s="352"/>
      <c r="J2262" s="352"/>
      <c r="K2262" s="352"/>
    </row>
    <row r="2264" spans="1:11" x14ac:dyDescent="0.35">
      <c r="A2264" t="s">
        <v>375</v>
      </c>
    </row>
    <row r="2266" spans="1:11" x14ac:dyDescent="0.35">
      <c r="A2266" t="s">
        <v>374</v>
      </c>
    </row>
    <row r="2267" spans="1:11" x14ac:dyDescent="0.35">
      <c r="A2267" t="s">
        <v>373</v>
      </c>
    </row>
    <row r="2268" spans="1:11" ht="15" thickBot="1" x14ac:dyDescent="0.4"/>
    <row r="2269" spans="1:11" x14ac:dyDescent="0.35">
      <c r="A2269" s="353" t="s">
        <v>372</v>
      </c>
      <c r="B2269" s="357"/>
      <c r="C2269" s="361" t="s">
        <v>371</v>
      </c>
      <c r="D2269" s="357" t="s">
        <v>370</v>
      </c>
      <c r="E2269" s="357"/>
      <c r="F2269" s="357"/>
      <c r="G2269" s="357"/>
      <c r="H2269" s="357"/>
      <c r="I2269" s="357"/>
      <c r="J2269" s="361" t="s">
        <v>369</v>
      </c>
      <c r="K2269" s="363" t="s">
        <v>368</v>
      </c>
    </row>
    <row r="2270" spans="1:11" ht="15" thickBot="1" x14ac:dyDescent="0.4">
      <c r="A2270" s="118" t="s">
        <v>367</v>
      </c>
      <c r="B2270" s="117" t="s">
        <v>366</v>
      </c>
      <c r="C2270" s="362"/>
      <c r="D2270" s="117">
        <v>1</v>
      </c>
      <c r="E2270" s="117">
        <v>2</v>
      </c>
      <c r="F2270" s="117">
        <v>3</v>
      </c>
      <c r="G2270" s="117">
        <v>4</v>
      </c>
      <c r="H2270" s="117">
        <v>5</v>
      </c>
      <c r="I2270" s="117">
        <v>6</v>
      </c>
      <c r="J2270" s="362"/>
      <c r="K2270" s="364"/>
    </row>
    <row r="2271" spans="1:11" x14ac:dyDescent="0.35">
      <c r="A2271" s="116">
        <v>1</v>
      </c>
      <c r="B2271" s="115" t="s">
        <v>1207</v>
      </c>
      <c r="C2271" s="114" t="s">
        <v>1206</v>
      </c>
      <c r="D2271" s="113"/>
      <c r="E2271" s="113"/>
      <c r="F2271" s="113"/>
      <c r="G2271" s="113"/>
      <c r="H2271" s="113"/>
      <c r="I2271" s="113"/>
      <c r="J2271" s="113"/>
      <c r="K2271" s="112"/>
    </row>
    <row r="2272" spans="1:11" x14ac:dyDescent="0.35">
      <c r="A2272" s="111">
        <v>2</v>
      </c>
      <c r="B2272" s="109" t="s">
        <v>1205</v>
      </c>
      <c r="C2272" s="131" t="s">
        <v>1204</v>
      </c>
      <c r="D2272" s="2"/>
      <c r="E2272" s="2"/>
      <c r="F2272" s="2"/>
      <c r="G2272" s="2"/>
      <c r="H2272" s="2"/>
      <c r="I2272" s="2"/>
      <c r="J2272" s="2"/>
      <c r="K2272" s="107"/>
    </row>
    <row r="2273" spans="1:11" x14ac:dyDescent="0.35">
      <c r="A2273" s="111">
        <v>3</v>
      </c>
      <c r="B2273" s="109" t="s">
        <v>1203</v>
      </c>
      <c r="C2273" s="108" t="s">
        <v>1202</v>
      </c>
      <c r="D2273" s="2"/>
      <c r="E2273" s="2"/>
      <c r="F2273" s="2"/>
      <c r="G2273" s="2"/>
      <c r="H2273" s="2"/>
      <c r="I2273" s="2"/>
      <c r="J2273" s="2"/>
      <c r="K2273" s="107"/>
    </row>
    <row r="2274" spans="1:11" x14ac:dyDescent="0.35">
      <c r="A2274" s="111">
        <v>4</v>
      </c>
      <c r="B2274" s="109" t="s">
        <v>1201</v>
      </c>
      <c r="C2274" s="108" t="s">
        <v>1200</v>
      </c>
      <c r="D2274" s="2"/>
      <c r="E2274" s="2"/>
      <c r="F2274" s="2"/>
      <c r="G2274" s="2"/>
      <c r="H2274" s="2"/>
      <c r="I2274" s="2"/>
      <c r="J2274" s="2"/>
      <c r="K2274" s="107"/>
    </row>
    <row r="2275" spans="1:11" x14ac:dyDescent="0.35">
      <c r="A2275" s="111">
        <v>5</v>
      </c>
      <c r="B2275" s="109" t="s">
        <v>1199</v>
      </c>
      <c r="C2275" s="131" t="s">
        <v>1198</v>
      </c>
      <c r="D2275" s="2"/>
      <c r="E2275" s="2"/>
      <c r="F2275" s="2"/>
      <c r="G2275" s="2"/>
      <c r="H2275" s="2"/>
      <c r="I2275" s="2"/>
      <c r="J2275" s="2"/>
      <c r="K2275" s="107"/>
    </row>
    <row r="2276" spans="1:11" x14ac:dyDescent="0.35">
      <c r="A2276" s="111">
        <v>6</v>
      </c>
      <c r="B2276" s="109" t="s">
        <v>1197</v>
      </c>
      <c r="C2276" s="108" t="s">
        <v>1196</v>
      </c>
      <c r="D2276" s="2"/>
      <c r="E2276" s="2"/>
      <c r="F2276" s="2"/>
      <c r="G2276" s="2"/>
      <c r="H2276" s="2"/>
      <c r="I2276" s="2"/>
      <c r="J2276" s="2"/>
      <c r="K2276" s="107"/>
    </row>
    <row r="2277" spans="1:11" x14ac:dyDescent="0.35">
      <c r="A2277" s="111">
        <v>7</v>
      </c>
      <c r="B2277" s="109" t="s">
        <v>1195</v>
      </c>
      <c r="C2277" s="131" t="s">
        <v>1194</v>
      </c>
      <c r="D2277" s="2"/>
      <c r="E2277" s="2"/>
      <c r="F2277" s="2"/>
      <c r="G2277" s="2"/>
      <c r="H2277" s="2"/>
      <c r="I2277" s="2"/>
      <c r="J2277" s="2"/>
      <c r="K2277" s="107"/>
    </row>
    <row r="2278" spans="1:11" x14ac:dyDescent="0.35">
      <c r="A2278" s="111">
        <v>8</v>
      </c>
      <c r="B2278" s="109" t="s">
        <v>1193</v>
      </c>
      <c r="C2278" s="131" t="s">
        <v>1192</v>
      </c>
      <c r="D2278" s="2"/>
      <c r="E2278" s="2"/>
      <c r="F2278" s="2"/>
      <c r="G2278" s="2"/>
      <c r="H2278" s="2"/>
      <c r="I2278" s="2"/>
      <c r="J2278" s="2"/>
      <c r="K2278" s="107"/>
    </row>
    <row r="2279" spans="1:11" x14ac:dyDescent="0.35">
      <c r="A2279" s="111">
        <v>9</v>
      </c>
      <c r="B2279" s="109" t="s">
        <v>1191</v>
      </c>
      <c r="C2279" s="131" t="s">
        <v>1190</v>
      </c>
      <c r="D2279" s="2"/>
      <c r="E2279" s="2"/>
      <c r="F2279" s="2"/>
      <c r="G2279" s="2"/>
      <c r="H2279" s="2"/>
      <c r="I2279" s="2"/>
      <c r="J2279" s="2"/>
      <c r="K2279" s="107"/>
    </row>
    <row r="2280" spans="1:11" x14ac:dyDescent="0.35">
      <c r="A2280" s="111">
        <v>10</v>
      </c>
      <c r="B2280" s="109" t="s">
        <v>1189</v>
      </c>
      <c r="C2280" s="131" t="s">
        <v>1188</v>
      </c>
      <c r="D2280" s="2"/>
      <c r="E2280" s="2"/>
      <c r="F2280" s="2"/>
      <c r="G2280" s="2"/>
      <c r="H2280" s="2"/>
      <c r="I2280" s="2"/>
      <c r="J2280" s="2"/>
      <c r="K2280" s="107"/>
    </row>
    <row r="2281" spans="1:11" x14ac:dyDescent="0.35">
      <c r="A2281" s="111">
        <v>11</v>
      </c>
      <c r="B2281" s="109" t="s">
        <v>1187</v>
      </c>
      <c r="C2281" s="108" t="s">
        <v>1186</v>
      </c>
      <c r="D2281" s="2"/>
      <c r="E2281" s="2"/>
      <c r="F2281" s="2"/>
      <c r="G2281" s="2"/>
      <c r="H2281" s="2"/>
      <c r="I2281" s="2"/>
      <c r="J2281" s="2"/>
      <c r="K2281" s="107"/>
    </row>
    <row r="2282" spans="1:11" x14ac:dyDescent="0.35">
      <c r="A2282" s="111">
        <v>12</v>
      </c>
      <c r="B2282" s="109" t="s">
        <v>1185</v>
      </c>
      <c r="C2282" s="131" t="s">
        <v>1184</v>
      </c>
      <c r="D2282" s="2"/>
      <c r="E2282" s="2"/>
      <c r="F2282" s="2"/>
      <c r="G2282" s="2"/>
      <c r="H2282" s="2"/>
      <c r="I2282" s="2"/>
      <c r="J2282" s="2"/>
      <c r="K2282" s="107"/>
    </row>
    <row r="2283" spans="1:11" x14ac:dyDescent="0.35">
      <c r="A2283" s="111">
        <v>13</v>
      </c>
      <c r="B2283" s="109" t="s">
        <v>1183</v>
      </c>
      <c r="C2283" s="108" t="s">
        <v>1182</v>
      </c>
      <c r="D2283" s="2"/>
      <c r="E2283" s="2"/>
      <c r="F2283" s="2"/>
      <c r="G2283" s="2"/>
      <c r="H2283" s="2"/>
      <c r="I2283" s="2"/>
      <c r="J2283" s="2"/>
      <c r="K2283" s="107"/>
    </row>
    <row r="2284" spans="1:11" x14ac:dyDescent="0.35">
      <c r="A2284" s="111">
        <v>14</v>
      </c>
      <c r="B2284" s="109" t="s">
        <v>1181</v>
      </c>
      <c r="C2284" s="108" t="s">
        <v>1180</v>
      </c>
      <c r="D2284" s="2"/>
      <c r="E2284" s="2"/>
      <c r="F2284" s="2"/>
      <c r="G2284" s="2"/>
      <c r="H2284" s="2"/>
      <c r="I2284" s="2"/>
      <c r="J2284" s="2"/>
      <c r="K2284" s="107"/>
    </row>
    <row r="2285" spans="1:11" x14ac:dyDescent="0.35">
      <c r="A2285" s="111">
        <v>15</v>
      </c>
      <c r="B2285" s="109" t="s">
        <v>1179</v>
      </c>
      <c r="C2285" s="108" t="s">
        <v>1178</v>
      </c>
      <c r="D2285" s="2"/>
      <c r="E2285" s="2"/>
      <c r="F2285" s="2"/>
      <c r="G2285" s="2"/>
      <c r="H2285" s="2"/>
      <c r="I2285" s="2"/>
      <c r="J2285" s="2"/>
      <c r="K2285" s="107"/>
    </row>
    <row r="2286" spans="1:11" x14ac:dyDescent="0.35">
      <c r="A2286" s="111">
        <v>16</v>
      </c>
      <c r="B2286" s="109" t="s">
        <v>1177</v>
      </c>
      <c r="C2286" s="108" t="s">
        <v>1176</v>
      </c>
      <c r="D2286" s="2"/>
      <c r="E2286" s="2"/>
      <c r="F2286" s="2"/>
      <c r="G2286" s="2"/>
      <c r="H2286" s="2"/>
      <c r="I2286" s="2"/>
      <c r="J2286" s="2"/>
      <c r="K2286" s="107"/>
    </row>
    <row r="2287" spans="1:11" x14ac:dyDescent="0.35">
      <c r="A2287" s="111">
        <v>17</v>
      </c>
      <c r="B2287" s="109" t="s">
        <v>1175</v>
      </c>
      <c r="C2287" s="108" t="s">
        <v>1174</v>
      </c>
      <c r="D2287" s="2"/>
      <c r="E2287" s="2"/>
      <c r="F2287" s="2"/>
      <c r="G2287" s="2"/>
      <c r="H2287" s="2"/>
      <c r="I2287" s="2"/>
      <c r="J2287" s="2"/>
      <c r="K2287" s="107"/>
    </row>
    <row r="2288" spans="1:11" x14ac:dyDescent="0.35">
      <c r="A2288" s="111">
        <v>18</v>
      </c>
      <c r="B2288" s="109" t="s">
        <v>1173</v>
      </c>
      <c r="C2288" s="131" t="s">
        <v>1172</v>
      </c>
      <c r="D2288" s="2"/>
      <c r="E2288" s="2"/>
      <c r="F2288" s="2"/>
      <c r="G2288" s="2"/>
      <c r="H2288" s="2"/>
      <c r="I2288" s="2"/>
      <c r="J2288" s="2"/>
      <c r="K2288" s="107"/>
    </row>
    <row r="2289" spans="1:11" x14ac:dyDescent="0.35">
      <c r="A2289" s="111">
        <v>19</v>
      </c>
      <c r="B2289" s="109" t="s">
        <v>1171</v>
      </c>
      <c r="C2289" s="131" t="s">
        <v>1170</v>
      </c>
      <c r="D2289" s="2"/>
      <c r="E2289" s="2"/>
      <c r="F2289" s="2"/>
      <c r="G2289" s="2"/>
      <c r="H2289" s="2"/>
      <c r="I2289" s="2"/>
      <c r="J2289" s="2"/>
      <c r="K2289" s="107"/>
    </row>
    <row r="2290" spans="1:11" x14ac:dyDescent="0.35">
      <c r="A2290" s="111">
        <v>20</v>
      </c>
      <c r="B2290" s="109" t="s">
        <v>1169</v>
      </c>
      <c r="C2290" s="108" t="s">
        <v>1168</v>
      </c>
      <c r="D2290" s="2"/>
      <c r="E2290" s="2"/>
      <c r="F2290" s="2"/>
      <c r="G2290" s="2"/>
      <c r="H2290" s="2"/>
      <c r="I2290" s="2"/>
      <c r="J2290" s="2"/>
      <c r="K2290" s="107"/>
    </row>
    <row r="2291" spans="1:11" x14ac:dyDescent="0.35">
      <c r="A2291" s="111">
        <v>21</v>
      </c>
      <c r="B2291" s="109" t="s">
        <v>1167</v>
      </c>
      <c r="C2291" s="131" t="s">
        <v>1166</v>
      </c>
      <c r="D2291" s="2"/>
      <c r="E2291" s="2"/>
      <c r="F2291" s="2"/>
      <c r="G2291" s="2"/>
      <c r="H2291" s="2"/>
      <c r="I2291" s="2"/>
      <c r="J2291" s="2"/>
      <c r="K2291" s="107"/>
    </row>
    <row r="2292" spans="1:11" x14ac:dyDescent="0.35">
      <c r="A2292" s="111">
        <v>22</v>
      </c>
      <c r="B2292" s="109" t="s">
        <v>1165</v>
      </c>
      <c r="C2292" s="108" t="s">
        <v>1164</v>
      </c>
      <c r="D2292" s="2"/>
      <c r="E2292" s="2"/>
      <c r="F2292" s="2"/>
      <c r="G2292" s="2"/>
      <c r="H2292" s="2"/>
      <c r="I2292" s="2"/>
      <c r="J2292" s="2"/>
      <c r="K2292" s="107"/>
    </row>
    <row r="2293" spans="1:11" x14ac:dyDescent="0.35">
      <c r="A2293" s="111">
        <v>23</v>
      </c>
      <c r="B2293" s="109" t="s">
        <v>1163</v>
      </c>
      <c r="C2293" s="108" t="s">
        <v>1162</v>
      </c>
      <c r="D2293" s="2"/>
      <c r="E2293" s="2"/>
      <c r="F2293" s="2"/>
      <c r="G2293" s="2"/>
      <c r="H2293" s="2"/>
      <c r="I2293" s="2"/>
      <c r="J2293" s="2"/>
      <c r="K2293" s="107"/>
    </row>
    <row r="2294" spans="1:11" x14ac:dyDescent="0.35">
      <c r="A2294" s="111">
        <v>24</v>
      </c>
      <c r="B2294" s="109" t="s">
        <v>1161</v>
      </c>
      <c r="C2294" s="108" t="s">
        <v>1160</v>
      </c>
      <c r="D2294" s="2"/>
      <c r="E2294" s="2"/>
      <c r="F2294" s="2"/>
      <c r="G2294" s="2"/>
      <c r="H2294" s="2"/>
      <c r="I2294" s="2"/>
      <c r="J2294" s="2"/>
      <c r="K2294" s="107"/>
    </row>
    <row r="2295" spans="1:11" x14ac:dyDescent="0.35">
      <c r="A2295" s="111">
        <v>25</v>
      </c>
      <c r="B2295" s="109" t="s">
        <v>1159</v>
      </c>
      <c r="C2295" s="108" t="s">
        <v>1158</v>
      </c>
      <c r="D2295" s="2"/>
      <c r="E2295" s="2"/>
      <c r="F2295" s="2"/>
      <c r="G2295" s="2"/>
      <c r="H2295" s="2"/>
      <c r="I2295" s="2"/>
      <c r="J2295" s="2"/>
      <c r="K2295" s="107"/>
    </row>
    <row r="2296" spans="1:11" x14ac:dyDescent="0.35">
      <c r="A2296" s="111">
        <v>26</v>
      </c>
      <c r="B2296" s="109" t="s">
        <v>1157</v>
      </c>
      <c r="C2296" s="131" t="s">
        <v>1156</v>
      </c>
      <c r="D2296" s="2"/>
      <c r="E2296" s="2"/>
      <c r="F2296" s="2"/>
      <c r="G2296" s="2"/>
      <c r="H2296" s="2"/>
      <c r="I2296" s="2"/>
      <c r="J2296" s="2"/>
      <c r="K2296" s="107"/>
    </row>
    <row r="2297" spans="1:11" x14ac:dyDescent="0.35">
      <c r="A2297" s="111">
        <v>27</v>
      </c>
      <c r="B2297" s="109" t="s">
        <v>1155</v>
      </c>
      <c r="C2297" s="131" t="s">
        <v>1154</v>
      </c>
      <c r="D2297" s="2"/>
      <c r="E2297" s="2"/>
      <c r="F2297" s="2"/>
      <c r="G2297" s="2"/>
      <c r="H2297" s="2"/>
      <c r="I2297" s="2"/>
      <c r="J2297" s="2"/>
      <c r="K2297" s="107"/>
    </row>
    <row r="2298" spans="1:11" x14ac:dyDescent="0.35">
      <c r="A2298" s="111">
        <v>28</v>
      </c>
      <c r="B2298" s="109" t="s">
        <v>1153</v>
      </c>
      <c r="C2298" s="108" t="s">
        <v>1152</v>
      </c>
      <c r="D2298" s="2"/>
      <c r="E2298" s="2"/>
      <c r="F2298" s="2"/>
      <c r="G2298" s="2"/>
      <c r="H2298" s="2"/>
      <c r="I2298" s="2"/>
      <c r="J2298" s="2"/>
      <c r="K2298" s="107"/>
    </row>
    <row r="2299" spans="1:11" x14ac:dyDescent="0.35">
      <c r="A2299" s="110">
        <v>29</v>
      </c>
      <c r="B2299" s="109" t="s">
        <v>1151</v>
      </c>
      <c r="C2299" s="108" t="s">
        <v>1150</v>
      </c>
      <c r="D2299" s="2"/>
      <c r="E2299" s="2"/>
      <c r="F2299" s="2"/>
      <c r="G2299" s="2"/>
      <c r="H2299" s="2"/>
      <c r="I2299" s="2"/>
      <c r="J2299" s="2"/>
      <c r="K2299" s="107"/>
    </row>
    <row r="2300" spans="1:11" x14ac:dyDescent="0.35">
      <c r="A2300" s="110">
        <v>30</v>
      </c>
      <c r="B2300" s="109" t="s">
        <v>1149</v>
      </c>
      <c r="C2300" s="131" t="s">
        <v>1148</v>
      </c>
      <c r="D2300" s="2"/>
      <c r="E2300" s="2"/>
      <c r="F2300" s="2"/>
      <c r="G2300" s="2"/>
      <c r="H2300" s="2"/>
      <c r="I2300" s="2"/>
      <c r="J2300" s="2"/>
      <c r="K2300" s="107"/>
    </row>
    <row r="2301" spans="1:11" x14ac:dyDescent="0.35">
      <c r="A2301" s="110">
        <v>31</v>
      </c>
      <c r="B2301" s="109" t="s">
        <v>1147</v>
      </c>
      <c r="C2301" s="108" t="s">
        <v>1146</v>
      </c>
      <c r="D2301" s="2"/>
      <c r="E2301" s="2"/>
      <c r="F2301" s="2"/>
      <c r="G2301" s="2"/>
      <c r="H2301" s="2"/>
      <c r="I2301" s="2"/>
      <c r="J2301" s="2"/>
      <c r="K2301" s="107"/>
    </row>
    <row r="2302" spans="1:11" x14ac:dyDescent="0.35">
      <c r="A2302" s="110">
        <v>32</v>
      </c>
      <c r="B2302" s="109" t="s">
        <v>1145</v>
      </c>
      <c r="C2302" s="108" t="s">
        <v>1144</v>
      </c>
      <c r="D2302" s="2"/>
      <c r="E2302" s="2"/>
      <c r="F2302" s="2"/>
      <c r="G2302" s="2"/>
      <c r="H2302" s="2"/>
      <c r="I2302" s="2"/>
      <c r="J2302" s="2"/>
      <c r="K2302" s="107"/>
    </row>
    <row r="2303" spans="1:11" x14ac:dyDescent="0.35">
      <c r="A2303" s="110">
        <v>33</v>
      </c>
      <c r="B2303" s="109" t="s">
        <v>1143</v>
      </c>
      <c r="C2303" s="108" t="s">
        <v>1142</v>
      </c>
      <c r="D2303" s="2"/>
      <c r="E2303" s="2"/>
      <c r="F2303" s="2"/>
      <c r="G2303" s="2"/>
      <c r="H2303" s="2"/>
      <c r="I2303" s="2"/>
      <c r="J2303" s="2"/>
      <c r="K2303" s="107"/>
    </row>
    <row r="2304" spans="1:11" x14ac:dyDescent="0.35">
      <c r="A2304" s="110">
        <v>34</v>
      </c>
      <c r="B2304" s="109" t="s">
        <v>1141</v>
      </c>
      <c r="C2304" s="108" t="s">
        <v>1140</v>
      </c>
      <c r="D2304" s="2"/>
      <c r="E2304" s="2"/>
      <c r="F2304" s="2"/>
      <c r="G2304" s="2"/>
      <c r="H2304" s="2"/>
      <c r="I2304" s="2"/>
      <c r="J2304" s="2"/>
      <c r="K2304" s="107"/>
    </row>
    <row r="2305" spans="1:11" x14ac:dyDescent="0.35">
      <c r="A2305" s="110">
        <v>35</v>
      </c>
      <c r="B2305" s="109" t="s">
        <v>1139</v>
      </c>
      <c r="C2305" s="108" t="s">
        <v>1138</v>
      </c>
      <c r="D2305" s="2"/>
      <c r="E2305" s="2"/>
      <c r="F2305" s="2"/>
      <c r="G2305" s="2"/>
      <c r="H2305" s="2"/>
      <c r="I2305" s="2"/>
      <c r="J2305" s="2"/>
      <c r="K2305" s="107"/>
    </row>
    <row r="2306" spans="1:11" ht="15" thickBot="1" x14ac:dyDescent="0.4">
      <c r="A2306" s="106">
        <v>36</v>
      </c>
      <c r="B2306" s="105" t="s">
        <v>1137</v>
      </c>
      <c r="C2306" s="140" t="s">
        <v>1136</v>
      </c>
      <c r="D2306" s="103"/>
      <c r="E2306" s="103"/>
      <c r="F2306" s="103"/>
      <c r="G2306" s="103"/>
      <c r="H2306" s="103"/>
      <c r="I2306" s="103"/>
      <c r="J2306" s="103"/>
      <c r="K2306" s="102"/>
    </row>
    <row r="2307" spans="1:11" x14ac:dyDescent="0.35">
      <c r="A2307" s="1"/>
      <c r="B2307" s="1"/>
      <c r="C2307" s="101"/>
    </row>
    <row r="2308" spans="1:11" x14ac:dyDescent="0.35">
      <c r="D2308" s="360" t="s">
        <v>299</v>
      </c>
      <c r="E2308" s="360"/>
      <c r="F2308" s="360"/>
      <c r="G2308" s="360"/>
      <c r="H2308" s="360"/>
      <c r="I2308" s="360"/>
      <c r="J2308" s="360"/>
      <c r="K2308" s="360"/>
    </row>
    <row r="2309" spans="1:11" x14ac:dyDescent="0.35">
      <c r="D2309" s="360" t="s">
        <v>298</v>
      </c>
      <c r="E2309" s="360"/>
      <c r="F2309" s="360"/>
      <c r="G2309" s="360"/>
      <c r="H2309" s="360"/>
      <c r="I2309" s="360"/>
      <c r="J2309" s="360"/>
      <c r="K2309" s="360"/>
    </row>
    <row r="2314" spans="1:11" x14ac:dyDescent="0.35">
      <c r="C2314" s="365" t="s">
        <v>297</v>
      </c>
      <c r="D2314" s="365"/>
      <c r="E2314" s="365"/>
      <c r="F2314" s="365"/>
      <c r="G2314" s="365"/>
      <c r="H2314" s="365"/>
      <c r="I2314" s="365"/>
      <c r="J2314" s="365"/>
      <c r="K2314" s="365"/>
    </row>
    <row r="2319" spans="1:11" x14ac:dyDescent="0.35">
      <c r="A2319" s="352" t="s">
        <v>379</v>
      </c>
      <c r="B2319" s="352"/>
      <c r="C2319" s="352"/>
      <c r="D2319" s="352"/>
      <c r="E2319" s="352"/>
      <c r="F2319" s="352"/>
      <c r="G2319" s="352"/>
      <c r="H2319" s="352"/>
      <c r="I2319" s="352"/>
      <c r="J2319" s="352"/>
      <c r="K2319" s="352"/>
    </row>
    <row r="2320" spans="1:11" x14ac:dyDescent="0.35">
      <c r="A2320" s="352" t="s">
        <v>378</v>
      </c>
      <c r="B2320" s="352"/>
      <c r="C2320" s="352"/>
      <c r="D2320" s="352"/>
      <c r="E2320" s="352"/>
      <c r="F2320" s="352"/>
      <c r="G2320" s="352"/>
      <c r="H2320" s="352"/>
      <c r="I2320" s="352"/>
      <c r="J2320" s="352"/>
      <c r="K2320" s="352"/>
    </row>
    <row r="2321" spans="1:11" x14ac:dyDescent="0.35">
      <c r="A2321" s="352" t="s">
        <v>377</v>
      </c>
      <c r="B2321" s="352"/>
      <c r="C2321" s="352"/>
      <c r="D2321" s="352"/>
      <c r="E2321" s="352"/>
      <c r="F2321" s="352"/>
      <c r="G2321" s="352"/>
      <c r="H2321" s="352"/>
      <c r="I2321" s="352"/>
      <c r="J2321" s="352"/>
      <c r="K2321" s="352"/>
    </row>
    <row r="2322" spans="1:11" x14ac:dyDescent="0.35">
      <c r="A2322" s="119"/>
      <c r="B2322" s="119"/>
      <c r="C2322" s="119"/>
      <c r="D2322" s="119"/>
      <c r="E2322" s="119"/>
      <c r="F2322" s="119"/>
      <c r="G2322" s="119"/>
      <c r="H2322" s="119"/>
      <c r="I2322" s="119"/>
      <c r="J2322" s="119"/>
      <c r="K2322" s="119"/>
    </row>
    <row r="2323" spans="1:11" x14ac:dyDescent="0.35">
      <c r="A2323" s="352" t="s">
        <v>1135</v>
      </c>
      <c r="B2323" s="352"/>
      <c r="C2323" s="352"/>
      <c r="D2323" s="352"/>
      <c r="E2323" s="352"/>
      <c r="F2323" s="352"/>
      <c r="G2323" s="352"/>
      <c r="H2323" s="352"/>
      <c r="I2323" s="352"/>
      <c r="J2323" s="352"/>
      <c r="K2323" s="352"/>
    </row>
    <row r="2325" spans="1:11" x14ac:dyDescent="0.35">
      <c r="A2325" t="s">
        <v>375</v>
      </c>
    </row>
    <row r="2327" spans="1:11" x14ac:dyDescent="0.35">
      <c r="A2327" t="s">
        <v>374</v>
      </c>
    </row>
    <row r="2328" spans="1:11" x14ac:dyDescent="0.35">
      <c r="A2328" t="s">
        <v>373</v>
      </c>
    </row>
    <row r="2329" spans="1:11" ht="15" thickBot="1" x14ac:dyDescent="0.4"/>
    <row r="2330" spans="1:11" x14ac:dyDescent="0.35">
      <c r="A2330" s="353" t="s">
        <v>372</v>
      </c>
      <c r="B2330" s="357"/>
      <c r="C2330" s="361" t="s">
        <v>371</v>
      </c>
      <c r="D2330" s="357" t="s">
        <v>370</v>
      </c>
      <c r="E2330" s="357"/>
      <c r="F2330" s="357"/>
      <c r="G2330" s="357"/>
      <c r="H2330" s="357"/>
      <c r="I2330" s="357"/>
      <c r="J2330" s="361" t="s">
        <v>369</v>
      </c>
      <c r="K2330" s="363" t="s">
        <v>368</v>
      </c>
    </row>
    <row r="2331" spans="1:11" ht="15" thickBot="1" x14ac:dyDescent="0.4">
      <c r="A2331" s="118" t="s">
        <v>367</v>
      </c>
      <c r="B2331" s="117" t="s">
        <v>366</v>
      </c>
      <c r="C2331" s="362"/>
      <c r="D2331" s="117">
        <v>1</v>
      </c>
      <c r="E2331" s="117">
        <v>2</v>
      </c>
      <c r="F2331" s="117">
        <v>3</v>
      </c>
      <c r="G2331" s="117">
        <v>4</v>
      </c>
      <c r="H2331" s="117">
        <v>5</v>
      </c>
      <c r="I2331" s="117">
        <v>6</v>
      </c>
      <c r="J2331" s="362"/>
      <c r="K2331" s="364"/>
    </row>
    <row r="2332" spans="1:11" x14ac:dyDescent="0.35">
      <c r="A2332" s="116">
        <v>1</v>
      </c>
      <c r="B2332" s="115" t="s">
        <v>1134</v>
      </c>
      <c r="C2332" s="139" t="s">
        <v>1133</v>
      </c>
      <c r="D2332" s="113"/>
      <c r="E2332" s="113"/>
      <c r="F2332" s="113"/>
      <c r="G2332" s="113"/>
      <c r="H2332" s="113"/>
      <c r="I2332" s="113"/>
      <c r="J2332" s="113"/>
      <c r="K2332" s="112"/>
    </row>
    <row r="2333" spans="1:11" x14ac:dyDescent="0.35">
      <c r="A2333" s="111">
        <v>2</v>
      </c>
      <c r="B2333" s="109" t="s">
        <v>1132</v>
      </c>
      <c r="C2333" s="137" t="s">
        <v>1131</v>
      </c>
      <c r="D2333" s="2"/>
      <c r="E2333" s="2"/>
      <c r="F2333" s="2"/>
      <c r="G2333" s="2"/>
      <c r="H2333" s="2"/>
      <c r="I2333" s="2"/>
      <c r="J2333" s="2"/>
      <c r="K2333" s="107"/>
    </row>
    <row r="2334" spans="1:11" x14ac:dyDescent="0.35">
      <c r="A2334" s="111">
        <v>3</v>
      </c>
      <c r="B2334" s="109" t="s">
        <v>1130</v>
      </c>
      <c r="C2334" s="137" t="s">
        <v>1129</v>
      </c>
      <c r="D2334" s="2"/>
      <c r="E2334" s="2"/>
      <c r="F2334" s="2"/>
      <c r="G2334" s="2"/>
      <c r="H2334" s="2"/>
      <c r="I2334" s="2"/>
      <c r="J2334" s="2"/>
      <c r="K2334" s="107"/>
    </row>
    <row r="2335" spans="1:11" x14ac:dyDescent="0.35">
      <c r="A2335" s="111">
        <v>4</v>
      </c>
      <c r="B2335" s="109" t="s">
        <v>1128</v>
      </c>
      <c r="C2335" s="137" t="s">
        <v>1127</v>
      </c>
      <c r="D2335" s="2"/>
      <c r="E2335" s="2"/>
      <c r="F2335" s="2"/>
      <c r="G2335" s="2"/>
      <c r="H2335" s="2"/>
      <c r="I2335" s="2"/>
      <c r="J2335" s="2"/>
      <c r="K2335" s="107"/>
    </row>
    <row r="2336" spans="1:11" x14ac:dyDescent="0.35">
      <c r="A2336" s="111">
        <v>5</v>
      </c>
      <c r="B2336" s="109" t="s">
        <v>1126</v>
      </c>
      <c r="C2336" s="137" t="s">
        <v>1125</v>
      </c>
      <c r="D2336" s="2"/>
      <c r="E2336" s="2"/>
      <c r="F2336" s="2"/>
      <c r="G2336" s="2"/>
      <c r="H2336" s="2"/>
      <c r="I2336" s="2"/>
      <c r="J2336" s="2"/>
      <c r="K2336" s="107"/>
    </row>
    <row r="2337" spans="1:11" x14ac:dyDescent="0.35">
      <c r="A2337" s="111">
        <v>6</v>
      </c>
      <c r="B2337" s="109" t="s">
        <v>1124</v>
      </c>
      <c r="C2337" s="138" t="s">
        <v>1123</v>
      </c>
      <c r="D2337" s="2"/>
      <c r="E2337" s="2"/>
      <c r="F2337" s="2"/>
      <c r="G2337" s="2"/>
      <c r="H2337" s="2"/>
      <c r="I2337" s="2"/>
      <c r="J2337" s="2"/>
      <c r="K2337" s="107"/>
    </row>
    <row r="2338" spans="1:11" x14ac:dyDescent="0.35">
      <c r="A2338" s="111">
        <v>7</v>
      </c>
      <c r="B2338" s="109" t="s">
        <v>1122</v>
      </c>
      <c r="C2338" s="137" t="s">
        <v>1121</v>
      </c>
      <c r="D2338" s="2"/>
      <c r="E2338" s="2"/>
      <c r="F2338" s="2"/>
      <c r="G2338" s="2"/>
      <c r="H2338" s="2"/>
      <c r="I2338" s="2"/>
      <c r="J2338" s="2"/>
      <c r="K2338" s="107"/>
    </row>
    <row r="2339" spans="1:11" x14ac:dyDescent="0.35">
      <c r="A2339" s="111">
        <v>8</v>
      </c>
      <c r="B2339" s="109" t="s">
        <v>1120</v>
      </c>
      <c r="C2339" s="108" t="s">
        <v>1119</v>
      </c>
      <c r="D2339" s="2"/>
      <c r="E2339" s="2"/>
      <c r="F2339" s="2"/>
      <c r="G2339" s="2"/>
      <c r="H2339" s="2"/>
      <c r="I2339" s="2"/>
      <c r="J2339" s="2"/>
      <c r="K2339" s="107"/>
    </row>
    <row r="2340" spans="1:11" x14ac:dyDescent="0.35">
      <c r="A2340" s="111">
        <v>9</v>
      </c>
      <c r="B2340" s="109" t="s">
        <v>1118</v>
      </c>
      <c r="C2340" s="137" t="s">
        <v>1117</v>
      </c>
      <c r="D2340" s="2"/>
      <c r="E2340" s="2"/>
      <c r="F2340" s="2"/>
      <c r="G2340" s="2"/>
      <c r="H2340" s="2"/>
      <c r="I2340" s="2"/>
      <c r="J2340" s="2"/>
      <c r="K2340" s="107"/>
    </row>
    <row r="2341" spans="1:11" x14ac:dyDescent="0.35">
      <c r="A2341" s="111">
        <v>10</v>
      </c>
      <c r="B2341" s="109" t="s">
        <v>1116</v>
      </c>
      <c r="C2341" s="137" t="s">
        <v>1115</v>
      </c>
      <c r="D2341" s="2"/>
      <c r="E2341" s="2"/>
      <c r="F2341" s="2"/>
      <c r="G2341" s="2"/>
      <c r="H2341" s="2"/>
      <c r="I2341" s="2"/>
      <c r="J2341" s="2"/>
      <c r="K2341" s="107"/>
    </row>
    <row r="2342" spans="1:11" x14ac:dyDescent="0.35">
      <c r="A2342" s="111">
        <v>11</v>
      </c>
      <c r="B2342" s="109" t="s">
        <v>1114</v>
      </c>
      <c r="C2342" s="137" t="s">
        <v>1113</v>
      </c>
      <c r="D2342" s="2"/>
      <c r="E2342" s="2"/>
      <c r="F2342" s="2"/>
      <c r="G2342" s="2"/>
      <c r="H2342" s="2"/>
      <c r="I2342" s="2"/>
      <c r="J2342" s="2"/>
      <c r="K2342" s="107"/>
    </row>
    <row r="2343" spans="1:11" x14ac:dyDescent="0.35">
      <c r="A2343" s="111">
        <v>12</v>
      </c>
      <c r="B2343" s="109" t="s">
        <v>1112</v>
      </c>
      <c r="C2343" s="137" t="s">
        <v>1111</v>
      </c>
      <c r="D2343" s="2"/>
      <c r="E2343" s="2"/>
      <c r="F2343" s="2"/>
      <c r="G2343" s="2"/>
      <c r="H2343" s="2"/>
      <c r="I2343" s="2"/>
      <c r="J2343" s="2"/>
      <c r="K2343" s="107"/>
    </row>
    <row r="2344" spans="1:11" x14ac:dyDescent="0.35">
      <c r="A2344" s="111">
        <v>13</v>
      </c>
      <c r="B2344" s="109" t="s">
        <v>1110</v>
      </c>
      <c r="C2344" s="131" t="s">
        <v>1109</v>
      </c>
      <c r="D2344" s="2"/>
      <c r="E2344" s="2"/>
      <c r="F2344" s="2"/>
      <c r="G2344" s="2"/>
      <c r="H2344" s="2"/>
      <c r="I2344" s="2"/>
      <c r="J2344" s="2"/>
      <c r="K2344" s="107"/>
    </row>
    <row r="2345" spans="1:11" x14ac:dyDescent="0.35">
      <c r="A2345" s="111">
        <v>14</v>
      </c>
      <c r="B2345" s="109" t="s">
        <v>1108</v>
      </c>
      <c r="C2345" s="108" t="s">
        <v>1107</v>
      </c>
      <c r="D2345" s="2"/>
      <c r="E2345" s="2"/>
      <c r="F2345" s="2"/>
      <c r="G2345" s="2"/>
      <c r="H2345" s="2"/>
      <c r="I2345" s="2"/>
      <c r="J2345" s="2"/>
      <c r="K2345" s="107"/>
    </row>
    <row r="2346" spans="1:11" x14ac:dyDescent="0.35">
      <c r="A2346" s="111">
        <v>15</v>
      </c>
      <c r="B2346" s="109" t="s">
        <v>1106</v>
      </c>
      <c r="C2346" s="137" t="s">
        <v>1105</v>
      </c>
      <c r="D2346" s="2"/>
      <c r="E2346" s="2"/>
      <c r="F2346" s="2"/>
      <c r="G2346" s="2"/>
      <c r="H2346" s="2"/>
      <c r="I2346" s="2"/>
      <c r="J2346" s="2"/>
      <c r="K2346" s="107"/>
    </row>
    <row r="2347" spans="1:11" x14ac:dyDescent="0.35">
      <c r="A2347" s="111">
        <v>16</v>
      </c>
      <c r="B2347" s="109" t="s">
        <v>1104</v>
      </c>
      <c r="C2347" s="137" t="s">
        <v>1103</v>
      </c>
      <c r="D2347" s="2"/>
      <c r="E2347" s="2"/>
      <c r="F2347" s="2"/>
      <c r="G2347" s="2"/>
      <c r="H2347" s="2"/>
      <c r="I2347" s="2"/>
      <c r="J2347" s="2"/>
      <c r="K2347" s="107"/>
    </row>
    <row r="2348" spans="1:11" x14ac:dyDescent="0.35">
      <c r="A2348" s="111">
        <v>17</v>
      </c>
      <c r="B2348" s="109" t="s">
        <v>1102</v>
      </c>
      <c r="C2348" s="137" t="s">
        <v>1101</v>
      </c>
      <c r="D2348" s="2"/>
      <c r="E2348" s="2"/>
      <c r="F2348" s="2"/>
      <c r="G2348" s="2"/>
      <c r="H2348" s="2"/>
      <c r="I2348" s="2"/>
      <c r="J2348" s="2"/>
      <c r="K2348" s="107"/>
    </row>
    <row r="2349" spans="1:11" x14ac:dyDescent="0.35">
      <c r="A2349" s="111">
        <v>18</v>
      </c>
      <c r="B2349" s="109" t="s">
        <v>1100</v>
      </c>
      <c r="C2349" s="108" t="s">
        <v>1099</v>
      </c>
      <c r="D2349" s="2"/>
      <c r="E2349" s="2"/>
      <c r="F2349" s="2"/>
      <c r="G2349" s="2"/>
      <c r="H2349" s="2"/>
      <c r="I2349" s="2"/>
      <c r="J2349" s="2"/>
      <c r="K2349" s="107"/>
    </row>
    <row r="2350" spans="1:11" x14ac:dyDescent="0.35">
      <c r="A2350" s="111">
        <v>19</v>
      </c>
      <c r="B2350" s="109" t="s">
        <v>1098</v>
      </c>
      <c r="C2350" s="137" t="s">
        <v>1097</v>
      </c>
      <c r="D2350" s="2"/>
      <c r="E2350" s="2"/>
      <c r="F2350" s="2"/>
      <c r="G2350" s="2"/>
      <c r="H2350" s="2"/>
      <c r="I2350" s="2"/>
      <c r="J2350" s="2"/>
      <c r="K2350" s="107"/>
    </row>
    <row r="2351" spans="1:11" x14ac:dyDescent="0.35">
      <c r="A2351" s="111">
        <v>20</v>
      </c>
      <c r="B2351" s="109" t="s">
        <v>1096</v>
      </c>
      <c r="C2351" s="137" t="s">
        <v>1095</v>
      </c>
      <c r="D2351" s="2"/>
      <c r="E2351" s="2"/>
      <c r="F2351" s="2"/>
      <c r="G2351" s="2"/>
      <c r="H2351" s="2"/>
      <c r="I2351" s="2"/>
      <c r="J2351" s="2"/>
      <c r="K2351" s="107"/>
    </row>
    <row r="2352" spans="1:11" x14ac:dyDescent="0.35">
      <c r="A2352" s="111">
        <v>21</v>
      </c>
      <c r="B2352" s="109" t="s">
        <v>1094</v>
      </c>
      <c r="C2352" s="137" t="s">
        <v>1093</v>
      </c>
      <c r="D2352" s="2"/>
      <c r="E2352" s="2"/>
      <c r="F2352" s="2"/>
      <c r="G2352" s="2"/>
      <c r="H2352" s="2"/>
      <c r="I2352" s="2"/>
      <c r="J2352" s="2"/>
      <c r="K2352" s="107"/>
    </row>
    <row r="2353" spans="1:11" x14ac:dyDescent="0.35">
      <c r="A2353" s="111">
        <v>22</v>
      </c>
      <c r="B2353" s="109" t="s">
        <v>1092</v>
      </c>
      <c r="C2353" s="137" t="s">
        <v>1091</v>
      </c>
      <c r="D2353" s="2"/>
      <c r="E2353" s="2"/>
      <c r="F2353" s="2"/>
      <c r="G2353" s="2"/>
      <c r="H2353" s="2"/>
      <c r="I2353" s="2"/>
      <c r="J2353" s="2"/>
      <c r="K2353" s="107"/>
    </row>
    <row r="2354" spans="1:11" x14ac:dyDescent="0.35">
      <c r="A2354" s="111">
        <v>23</v>
      </c>
      <c r="B2354" s="109" t="s">
        <v>1090</v>
      </c>
      <c r="C2354" s="108" t="s">
        <v>1089</v>
      </c>
      <c r="D2354" s="2"/>
      <c r="E2354" s="2"/>
      <c r="F2354" s="2"/>
      <c r="G2354" s="2"/>
      <c r="H2354" s="2"/>
      <c r="I2354" s="2"/>
      <c r="J2354" s="2"/>
      <c r="K2354" s="107"/>
    </row>
    <row r="2355" spans="1:11" x14ac:dyDescent="0.35">
      <c r="A2355" s="111">
        <v>24</v>
      </c>
      <c r="B2355" s="109" t="s">
        <v>1088</v>
      </c>
      <c r="C2355" s="137" t="s">
        <v>1087</v>
      </c>
      <c r="D2355" s="2"/>
      <c r="E2355" s="2"/>
      <c r="F2355" s="2"/>
      <c r="G2355" s="2"/>
      <c r="H2355" s="2"/>
      <c r="I2355" s="2"/>
      <c r="J2355" s="2"/>
      <c r="K2355" s="107"/>
    </row>
    <row r="2356" spans="1:11" x14ac:dyDescent="0.35">
      <c r="A2356" s="111">
        <v>25</v>
      </c>
      <c r="B2356" s="109" t="s">
        <v>1086</v>
      </c>
      <c r="C2356" s="137" t="s">
        <v>1085</v>
      </c>
      <c r="D2356" s="2"/>
      <c r="E2356" s="2"/>
      <c r="F2356" s="2"/>
      <c r="G2356" s="2"/>
      <c r="H2356" s="2"/>
      <c r="I2356" s="2"/>
      <c r="J2356" s="2"/>
      <c r="K2356" s="107"/>
    </row>
    <row r="2357" spans="1:11" x14ac:dyDescent="0.35">
      <c r="A2357" s="111">
        <v>26</v>
      </c>
      <c r="B2357" s="109" t="s">
        <v>1084</v>
      </c>
      <c r="C2357" s="131" t="s">
        <v>1083</v>
      </c>
      <c r="D2357" s="2"/>
      <c r="E2357" s="2"/>
      <c r="F2357" s="2"/>
      <c r="G2357" s="2"/>
      <c r="H2357" s="2"/>
      <c r="I2357" s="2"/>
      <c r="J2357" s="2"/>
      <c r="K2357" s="107"/>
    </row>
    <row r="2358" spans="1:11" x14ac:dyDescent="0.35">
      <c r="A2358" s="111">
        <v>27</v>
      </c>
      <c r="B2358" s="109" t="s">
        <v>1082</v>
      </c>
      <c r="C2358" s="131" t="s">
        <v>1081</v>
      </c>
      <c r="D2358" s="2"/>
      <c r="E2358" s="2"/>
      <c r="F2358" s="2"/>
      <c r="G2358" s="2"/>
      <c r="H2358" s="2"/>
      <c r="I2358" s="2"/>
      <c r="J2358" s="2"/>
      <c r="K2358" s="107"/>
    </row>
    <row r="2359" spans="1:11" x14ac:dyDescent="0.35">
      <c r="A2359" s="111">
        <v>28</v>
      </c>
      <c r="B2359" s="109" t="s">
        <v>1080</v>
      </c>
      <c r="C2359" s="137" t="s">
        <v>1079</v>
      </c>
      <c r="D2359" s="2"/>
      <c r="E2359" s="2"/>
      <c r="F2359" s="2"/>
      <c r="G2359" s="2"/>
      <c r="H2359" s="2"/>
      <c r="I2359" s="2"/>
      <c r="J2359" s="2"/>
      <c r="K2359" s="107"/>
    </row>
    <row r="2360" spans="1:11" x14ac:dyDescent="0.35">
      <c r="A2360" s="110">
        <v>29</v>
      </c>
      <c r="B2360" s="109" t="s">
        <v>1078</v>
      </c>
      <c r="C2360" s="137" t="s">
        <v>1077</v>
      </c>
      <c r="D2360" s="2"/>
      <c r="E2360" s="2"/>
      <c r="F2360" s="2"/>
      <c r="G2360" s="2"/>
      <c r="H2360" s="2"/>
      <c r="I2360" s="2"/>
      <c r="J2360" s="2"/>
      <c r="K2360" s="107"/>
    </row>
    <row r="2361" spans="1:11" x14ac:dyDescent="0.35">
      <c r="A2361" s="110">
        <v>30</v>
      </c>
      <c r="B2361" s="109" t="s">
        <v>1076</v>
      </c>
      <c r="C2361" s="137" t="s">
        <v>1075</v>
      </c>
      <c r="D2361" s="2"/>
      <c r="E2361" s="2"/>
      <c r="F2361" s="2"/>
      <c r="G2361" s="2"/>
      <c r="H2361" s="2"/>
      <c r="I2361" s="2"/>
      <c r="J2361" s="2"/>
      <c r="K2361" s="107"/>
    </row>
    <row r="2362" spans="1:11" x14ac:dyDescent="0.35">
      <c r="A2362" s="110">
        <v>31</v>
      </c>
      <c r="B2362" s="109" t="s">
        <v>1074</v>
      </c>
      <c r="C2362" s="137" t="s">
        <v>1073</v>
      </c>
      <c r="D2362" s="2"/>
      <c r="E2362" s="2"/>
      <c r="F2362" s="2"/>
      <c r="G2362" s="2"/>
      <c r="H2362" s="2"/>
      <c r="I2362" s="2"/>
      <c r="J2362" s="2"/>
      <c r="K2362" s="107"/>
    </row>
    <row r="2363" spans="1:11" x14ac:dyDescent="0.35">
      <c r="A2363" s="110">
        <v>32</v>
      </c>
      <c r="B2363" s="109" t="s">
        <v>1072</v>
      </c>
      <c r="C2363" s="137" t="s">
        <v>1071</v>
      </c>
      <c r="D2363" s="2"/>
      <c r="E2363" s="2"/>
      <c r="F2363" s="2"/>
      <c r="G2363" s="2"/>
      <c r="H2363" s="2"/>
      <c r="I2363" s="2"/>
      <c r="J2363" s="2"/>
      <c r="K2363" s="107"/>
    </row>
    <row r="2364" spans="1:11" x14ac:dyDescent="0.35">
      <c r="A2364" s="110">
        <v>33</v>
      </c>
      <c r="B2364" s="109" t="s">
        <v>1070</v>
      </c>
      <c r="C2364" s="137" t="s">
        <v>1069</v>
      </c>
      <c r="D2364" s="2"/>
      <c r="E2364" s="2"/>
      <c r="F2364" s="2"/>
      <c r="G2364" s="2"/>
      <c r="H2364" s="2"/>
      <c r="I2364" s="2"/>
      <c r="J2364" s="2"/>
      <c r="K2364" s="107"/>
    </row>
    <row r="2365" spans="1:11" x14ac:dyDescent="0.35">
      <c r="A2365" s="110">
        <v>34</v>
      </c>
      <c r="B2365" s="109" t="s">
        <v>1068</v>
      </c>
      <c r="C2365" s="131" t="s">
        <v>1067</v>
      </c>
      <c r="D2365" s="2"/>
      <c r="E2365" s="2"/>
      <c r="F2365" s="2"/>
      <c r="G2365" s="2"/>
      <c r="H2365" s="2"/>
      <c r="I2365" s="2"/>
      <c r="J2365" s="2"/>
      <c r="K2365" s="107"/>
    </row>
    <row r="2366" spans="1:11" x14ac:dyDescent="0.35">
      <c r="A2366" s="110">
        <v>35</v>
      </c>
      <c r="B2366" s="109" t="s">
        <v>1066</v>
      </c>
      <c r="C2366" s="108" t="s">
        <v>1065</v>
      </c>
      <c r="D2366" s="2"/>
      <c r="E2366" s="2"/>
      <c r="F2366" s="2"/>
      <c r="G2366" s="2"/>
      <c r="H2366" s="2"/>
      <c r="I2366" s="2"/>
      <c r="J2366" s="2"/>
      <c r="K2366" s="107"/>
    </row>
    <row r="2367" spans="1:11" ht="15" thickBot="1" x14ac:dyDescent="0.4">
      <c r="A2367" s="106">
        <v>36</v>
      </c>
      <c r="B2367" s="105" t="s">
        <v>1064</v>
      </c>
      <c r="C2367" s="136" t="s">
        <v>1063</v>
      </c>
      <c r="D2367" s="103"/>
      <c r="E2367" s="103"/>
      <c r="F2367" s="103"/>
      <c r="G2367" s="103"/>
      <c r="H2367" s="103"/>
      <c r="I2367" s="103"/>
      <c r="J2367" s="103"/>
      <c r="K2367" s="102"/>
    </row>
    <row r="2368" spans="1:11" x14ac:dyDescent="0.35">
      <c r="A2368" s="1"/>
      <c r="B2368" s="1"/>
      <c r="C2368" s="101"/>
    </row>
    <row r="2369" spans="1:11" x14ac:dyDescent="0.35">
      <c r="D2369" s="360" t="s">
        <v>299</v>
      </c>
      <c r="E2369" s="360"/>
      <c r="F2369" s="360"/>
      <c r="G2369" s="360"/>
      <c r="H2369" s="360"/>
      <c r="I2369" s="360"/>
      <c r="J2369" s="360"/>
      <c r="K2369" s="360"/>
    </row>
    <row r="2370" spans="1:11" x14ac:dyDescent="0.35">
      <c r="D2370" s="360" t="s">
        <v>298</v>
      </c>
      <c r="E2370" s="360"/>
      <c r="F2370" s="360"/>
      <c r="G2370" s="360"/>
      <c r="H2370" s="360"/>
      <c r="I2370" s="360"/>
      <c r="J2370" s="360"/>
      <c r="K2370" s="360"/>
    </row>
    <row r="2375" spans="1:11" x14ac:dyDescent="0.35">
      <c r="C2375" s="365" t="s">
        <v>297</v>
      </c>
      <c r="D2375" s="365"/>
      <c r="E2375" s="365"/>
      <c r="F2375" s="365"/>
      <c r="G2375" s="365"/>
      <c r="H2375" s="365"/>
      <c r="I2375" s="365"/>
      <c r="J2375" s="365"/>
      <c r="K2375" s="365"/>
    </row>
    <row r="2380" spans="1:11" x14ac:dyDescent="0.35">
      <c r="A2380" s="352" t="s">
        <v>379</v>
      </c>
      <c r="B2380" s="352"/>
      <c r="C2380" s="352"/>
      <c r="D2380" s="352"/>
      <c r="E2380" s="352"/>
      <c r="F2380" s="352"/>
      <c r="G2380" s="352"/>
      <c r="H2380" s="352"/>
      <c r="I2380" s="352"/>
      <c r="J2380" s="352"/>
      <c r="K2380" s="352"/>
    </row>
    <row r="2381" spans="1:11" x14ac:dyDescent="0.35">
      <c r="A2381" s="352" t="s">
        <v>378</v>
      </c>
      <c r="B2381" s="352"/>
      <c r="C2381" s="352"/>
      <c r="D2381" s="352"/>
      <c r="E2381" s="352"/>
      <c r="F2381" s="352"/>
      <c r="G2381" s="352"/>
      <c r="H2381" s="352"/>
      <c r="I2381" s="352"/>
      <c r="J2381" s="352"/>
      <c r="K2381" s="352"/>
    </row>
    <row r="2382" spans="1:11" x14ac:dyDescent="0.35">
      <c r="A2382" s="352" t="s">
        <v>377</v>
      </c>
      <c r="B2382" s="352"/>
      <c r="C2382" s="352"/>
      <c r="D2382" s="352"/>
      <c r="E2382" s="352"/>
      <c r="F2382" s="352"/>
      <c r="G2382" s="352"/>
      <c r="H2382" s="352"/>
      <c r="I2382" s="352"/>
      <c r="J2382" s="352"/>
      <c r="K2382" s="352"/>
    </row>
    <row r="2383" spans="1:11" x14ac:dyDescent="0.35">
      <c r="A2383" s="119"/>
      <c r="B2383" s="119"/>
      <c r="C2383" s="119"/>
      <c r="D2383" s="119"/>
      <c r="E2383" s="119"/>
      <c r="F2383" s="119"/>
      <c r="G2383" s="119"/>
      <c r="H2383" s="119"/>
      <c r="I2383" s="119"/>
      <c r="J2383" s="119"/>
      <c r="K2383" s="119"/>
    </row>
    <row r="2384" spans="1:11" x14ac:dyDescent="0.35">
      <c r="A2384" s="352" t="s">
        <v>1062</v>
      </c>
      <c r="B2384" s="352"/>
      <c r="C2384" s="352"/>
      <c r="D2384" s="352"/>
      <c r="E2384" s="352"/>
      <c r="F2384" s="352"/>
      <c r="G2384" s="352"/>
      <c r="H2384" s="352"/>
      <c r="I2384" s="352"/>
      <c r="J2384" s="352"/>
      <c r="K2384" s="352"/>
    </row>
    <row r="2386" spans="1:11" x14ac:dyDescent="0.35">
      <c r="A2386" t="s">
        <v>375</v>
      </c>
    </row>
    <row r="2388" spans="1:11" x14ac:dyDescent="0.35">
      <c r="A2388" t="s">
        <v>374</v>
      </c>
    </row>
    <row r="2389" spans="1:11" x14ac:dyDescent="0.35">
      <c r="A2389" t="s">
        <v>373</v>
      </c>
    </row>
    <row r="2390" spans="1:11" ht="15" thickBot="1" x14ac:dyDescent="0.4"/>
    <row r="2391" spans="1:11" x14ac:dyDescent="0.35">
      <c r="A2391" s="353" t="s">
        <v>372</v>
      </c>
      <c r="B2391" s="357"/>
      <c r="C2391" s="361" t="s">
        <v>371</v>
      </c>
      <c r="D2391" s="357" t="s">
        <v>370</v>
      </c>
      <c r="E2391" s="357"/>
      <c r="F2391" s="357"/>
      <c r="G2391" s="357"/>
      <c r="H2391" s="357"/>
      <c r="I2391" s="357"/>
      <c r="J2391" s="361" t="s">
        <v>369</v>
      </c>
      <c r="K2391" s="363" t="s">
        <v>368</v>
      </c>
    </row>
    <row r="2392" spans="1:11" ht="15" thickBot="1" x14ac:dyDescent="0.4">
      <c r="A2392" s="118" t="s">
        <v>367</v>
      </c>
      <c r="B2392" s="117" t="s">
        <v>366</v>
      </c>
      <c r="C2392" s="362"/>
      <c r="D2392" s="117">
        <v>1</v>
      </c>
      <c r="E2392" s="117">
        <v>2</v>
      </c>
      <c r="F2392" s="117">
        <v>3</v>
      </c>
      <c r="G2392" s="117">
        <v>4</v>
      </c>
      <c r="H2392" s="117">
        <v>5</v>
      </c>
      <c r="I2392" s="117">
        <v>6</v>
      </c>
      <c r="J2392" s="362"/>
      <c r="K2392" s="364"/>
    </row>
    <row r="2393" spans="1:11" x14ac:dyDescent="0.35">
      <c r="A2393" s="116">
        <v>1</v>
      </c>
      <c r="B2393" s="115" t="s">
        <v>1061</v>
      </c>
      <c r="C2393" s="135" t="s">
        <v>1060</v>
      </c>
      <c r="D2393" s="113"/>
      <c r="E2393" s="113"/>
      <c r="F2393" s="113"/>
      <c r="G2393" s="113"/>
      <c r="H2393" s="113"/>
      <c r="I2393" s="113"/>
      <c r="J2393" s="113"/>
      <c r="K2393" s="112"/>
    </row>
    <row r="2394" spans="1:11" x14ac:dyDescent="0.35">
      <c r="A2394" s="111">
        <v>2</v>
      </c>
      <c r="B2394" s="109" t="s">
        <v>1059</v>
      </c>
      <c r="C2394" s="4" t="s">
        <v>1058</v>
      </c>
      <c r="D2394" s="2"/>
      <c r="E2394" s="2"/>
      <c r="F2394" s="2"/>
      <c r="G2394" s="2"/>
      <c r="H2394" s="2"/>
      <c r="I2394" s="2"/>
      <c r="J2394" s="2"/>
      <c r="K2394" s="107"/>
    </row>
    <row r="2395" spans="1:11" x14ac:dyDescent="0.35">
      <c r="A2395" s="111">
        <v>3</v>
      </c>
      <c r="B2395" s="109" t="s">
        <v>1057</v>
      </c>
      <c r="C2395" s="4" t="s">
        <v>1056</v>
      </c>
      <c r="D2395" s="2"/>
      <c r="E2395" s="2"/>
      <c r="F2395" s="2"/>
      <c r="G2395" s="2"/>
      <c r="H2395" s="2"/>
      <c r="I2395" s="2"/>
      <c r="J2395" s="2"/>
      <c r="K2395" s="107"/>
    </row>
    <row r="2396" spans="1:11" x14ac:dyDescent="0.35">
      <c r="A2396" s="111">
        <v>4</v>
      </c>
      <c r="B2396" s="109" t="s">
        <v>1055</v>
      </c>
      <c r="C2396" s="4" t="s">
        <v>1054</v>
      </c>
      <c r="D2396" s="2"/>
      <c r="E2396" s="2"/>
      <c r="F2396" s="2"/>
      <c r="G2396" s="2"/>
      <c r="H2396" s="2"/>
      <c r="I2396" s="2"/>
      <c r="J2396" s="2"/>
      <c r="K2396" s="107"/>
    </row>
    <row r="2397" spans="1:11" x14ac:dyDescent="0.35">
      <c r="A2397" s="111">
        <v>5</v>
      </c>
      <c r="B2397" s="109" t="s">
        <v>1053</v>
      </c>
      <c r="C2397" s="4" t="s">
        <v>1052</v>
      </c>
      <c r="D2397" s="2"/>
      <c r="E2397" s="2"/>
      <c r="F2397" s="2"/>
      <c r="G2397" s="2"/>
      <c r="H2397" s="2"/>
      <c r="I2397" s="2"/>
      <c r="J2397" s="2"/>
      <c r="K2397" s="107"/>
    </row>
    <row r="2398" spans="1:11" x14ac:dyDescent="0.35">
      <c r="A2398" s="111">
        <v>6</v>
      </c>
      <c r="B2398" s="109" t="s">
        <v>1051</v>
      </c>
      <c r="C2398" s="4" t="s">
        <v>1050</v>
      </c>
      <c r="D2398" s="2"/>
      <c r="E2398" s="2"/>
      <c r="F2398" s="2"/>
      <c r="G2398" s="2"/>
      <c r="H2398" s="2"/>
      <c r="I2398" s="2"/>
      <c r="J2398" s="2"/>
      <c r="K2398" s="107"/>
    </row>
    <row r="2399" spans="1:11" x14ac:dyDescent="0.35">
      <c r="A2399" s="111">
        <v>7</v>
      </c>
      <c r="B2399" s="109" t="s">
        <v>1049</v>
      </c>
      <c r="C2399" s="134" t="s">
        <v>1048</v>
      </c>
      <c r="D2399" s="2"/>
      <c r="E2399" s="2"/>
      <c r="F2399" s="2"/>
      <c r="G2399" s="2"/>
      <c r="H2399" s="2"/>
      <c r="I2399" s="2"/>
      <c r="J2399" s="2"/>
      <c r="K2399" s="107"/>
    </row>
    <row r="2400" spans="1:11" x14ac:dyDescent="0.35">
      <c r="A2400" s="111">
        <v>8</v>
      </c>
      <c r="B2400" s="109" t="s">
        <v>1047</v>
      </c>
      <c r="C2400" s="4" t="s">
        <v>1046</v>
      </c>
      <c r="D2400" s="2"/>
      <c r="E2400" s="2"/>
      <c r="F2400" s="2"/>
      <c r="G2400" s="2"/>
      <c r="H2400" s="2"/>
      <c r="I2400" s="2"/>
      <c r="J2400" s="2"/>
      <c r="K2400" s="107"/>
    </row>
    <row r="2401" spans="1:11" x14ac:dyDescent="0.35">
      <c r="A2401" s="111">
        <v>9</v>
      </c>
      <c r="B2401" s="109" t="s">
        <v>1045</v>
      </c>
      <c r="C2401" s="4" t="s">
        <v>1044</v>
      </c>
      <c r="D2401" s="2"/>
      <c r="E2401" s="2"/>
      <c r="F2401" s="2"/>
      <c r="G2401" s="2"/>
      <c r="H2401" s="2"/>
      <c r="I2401" s="2"/>
      <c r="J2401" s="2"/>
      <c r="K2401" s="107"/>
    </row>
    <row r="2402" spans="1:11" x14ac:dyDescent="0.35">
      <c r="A2402" s="111">
        <v>10</v>
      </c>
      <c r="B2402" s="109" t="s">
        <v>1043</v>
      </c>
      <c r="C2402" s="4" t="s">
        <v>1042</v>
      </c>
      <c r="D2402" s="2"/>
      <c r="E2402" s="2"/>
      <c r="F2402" s="2"/>
      <c r="G2402" s="2"/>
      <c r="H2402" s="2"/>
      <c r="I2402" s="2"/>
      <c r="J2402" s="2"/>
      <c r="K2402" s="107"/>
    </row>
    <row r="2403" spans="1:11" x14ac:dyDescent="0.35">
      <c r="A2403" s="111">
        <v>11</v>
      </c>
      <c r="B2403" s="109" t="s">
        <v>1041</v>
      </c>
      <c r="C2403" s="4" t="s">
        <v>1040</v>
      </c>
      <c r="D2403" s="2"/>
      <c r="E2403" s="2"/>
      <c r="F2403" s="2"/>
      <c r="G2403" s="2"/>
      <c r="H2403" s="2"/>
      <c r="I2403" s="2"/>
      <c r="J2403" s="2"/>
      <c r="K2403" s="107"/>
    </row>
    <row r="2404" spans="1:11" x14ac:dyDescent="0.35">
      <c r="A2404" s="111">
        <v>12</v>
      </c>
      <c r="B2404" s="109" t="s">
        <v>1039</v>
      </c>
      <c r="C2404" s="4" t="s">
        <v>1038</v>
      </c>
      <c r="D2404" s="2"/>
      <c r="E2404" s="2"/>
      <c r="F2404" s="2"/>
      <c r="G2404" s="2"/>
      <c r="H2404" s="2"/>
      <c r="I2404" s="2"/>
      <c r="J2404" s="2"/>
      <c r="K2404" s="107"/>
    </row>
    <row r="2405" spans="1:11" x14ac:dyDescent="0.35">
      <c r="A2405" s="111">
        <v>13</v>
      </c>
      <c r="B2405" s="109" t="s">
        <v>1037</v>
      </c>
      <c r="C2405" s="4" t="s">
        <v>1036</v>
      </c>
      <c r="D2405" s="2"/>
      <c r="E2405" s="2"/>
      <c r="F2405" s="2"/>
      <c r="G2405" s="2"/>
      <c r="H2405" s="2"/>
      <c r="I2405" s="2"/>
      <c r="J2405" s="2"/>
      <c r="K2405" s="107"/>
    </row>
    <row r="2406" spans="1:11" x14ac:dyDescent="0.35">
      <c r="A2406" s="111">
        <v>14</v>
      </c>
      <c r="B2406" s="109" t="s">
        <v>1035</v>
      </c>
      <c r="C2406" s="4" t="s">
        <v>1034</v>
      </c>
      <c r="D2406" s="2"/>
      <c r="E2406" s="2"/>
      <c r="F2406" s="2"/>
      <c r="G2406" s="2"/>
      <c r="H2406" s="2"/>
      <c r="I2406" s="2"/>
      <c r="J2406" s="2"/>
      <c r="K2406" s="107"/>
    </row>
    <row r="2407" spans="1:11" x14ac:dyDescent="0.35">
      <c r="A2407" s="111">
        <v>15</v>
      </c>
      <c r="B2407" s="109" t="s">
        <v>1033</v>
      </c>
      <c r="C2407" s="4" t="s">
        <v>1032</v>
      </c>
      <c r="D2407" s="2"/>
      <c r="E2407" s="2"/>
      <c r="F2407" s="2"/>
      <c r="G2407" s="2"/>
      <c r="H2407" s="2"/>
      <c r="I2407" s="2"/>
      <c r="J2407" s="2"/>
      <c r="K2407" s="107"/>
    </row>
    <row r="2408" spans="1:11" x14ac:dyDescent="0.35">
      <c r="A2408" s="111">
        <v>16</v>
      </c>
      <c r="B2408" s="109" t="s">
        <v>1031</v>
      </c>
      <c r="C2408" s="4" t="s">
        <v>1030</v>
      </c>
      <c r="D2408" s="2"/>
      <c r="E2408" s="2"/>
      <c r="F2408" s="2"/>
      <c r="G2408" s="2"/>
      <c r="H2408" s="2"/>
      <c r="I2408" s="2"/>
      <c r="J2408" s="2"/>
      <c r="K2408" s="107"/>
    </row>
    <row r="2409" spans="1:11" x14ac:dyDescent="0.35">
      <c r="A2409" s="111">
        <v>17</v>
      </c>
      <c r="B2409" s="109" t="s">
        <v>1029</v>
      </c>
      <c r="C2409" s="4" t="s">
        <v>1028</v>
      </c>
      <c r="D2409" s="2"/>
      <c r="E2409" s="2"/>
      <c r="F2409" s="2"/>
      <c r="G2409" s="2"/>
      <c r="H2409" s="2"/>
      <c r="I2409" s="2"/>
      <c r="J2409" s="2"/>
      <c r="K2409" s="107"/>
    </row>
    <row r="2410" spans="1:11" x14ac:dyDescent="0.35">
      <c r="A2410" s="111">
        <v>18</v>
      </c>
      <c r="B2410" s="109" t="s">
        <v>1027</v>
      </c>
      <c r="C2410" s="4" t="s">
        <v>1026</v>
      </c>
      <c r="D2410" s="2"/>
      <c r="E2410" s="2"/>
      <c r="F2410" s="2"/>
      <c r="G2410" s="2"/>
      <c r="H2410" s="2"/>
      <c r="I2410" s="2"/>
      <c r="J2410" s="2"/>
      <c r="K2410" s="107"/>
    </row>
    <row r="2411" spans="1:11" x14ac:dyDescent="0.35">
      <c r="A2411" s="111">
        <v>19</v>
      </c>
      <c r="B2411" s="109" t="s">
        <v>1025</v>
      </c>
      <c r="C2411" s="4" t="s">
        <v>1024</v>
      </c>
      <c r="D2411" s="2"/>
      <c r="E2411" s="2"/>
      <c r="F2411" s="2"/>
      <c r="G2411" s="2"/>
      <c r="H2411" s="2"/>
      <c r="I2411" s="2"/>
      <c r="J2411" s="2"/>
      <c r="K2411" s="107"/>
    </row>
    <row r="2412" spans="1:11" x14ac:dyDescent="0.35">
      <c r="A2412" s="111">
        <v>20</v>
      </c>
      <c r="B2412" s="109" t="s">
        <v>1023</v>
      </c>
      <c r="C2412" s="4" t="s">
        <v>1022</v>
      </c>
      <c r="D2412" s="2"/>
      <c r="E2412" s="2"/>
      <c r="F2412" s="2"/>
      <c r="G2412" s="2"/>
      <c r="H2412" s="2"/>
      <c r="I2412" s="2"/>
      <c r="J2412" s="2"/>
      <c r="K2412" s="107"/>
    </row>
    <row r="2413" spans="1:11" x14ac:dyDescent="0.35">
      <c r="A2413" s="111">
        <v>21</v>
      </c>
      <c r="B2413" s="109" t="s">
        <v>1021</v>
      </c>
      <c r="C2413" s="4" t="s">
        <v>1020</v>
      </c>
      <c r="D2413" s="2"/>
      <c r="E2413" s="2"/>
      <c r="F2413" s="2"/>
      <c r="G2413" s="2"/>
      <c r="H2413" s="2"/>
      <c r="I2413" s="2"/>
      <c r="J2413" s="2"/>
      <c r="K2413" s="107"/>
    </row>
    <row r="2414" spans="1:11" x14ac:dyDescent="0.35">
      <c r="A2414" s="111">
        <v>22</v>
      </c>
      <c r="B2414" s="109" t="s">
        <v>1019</v>
      </c>
      <c r="C2414" s="4" t="s">
        <v>1018</v>
      </c>
      <c r="D2414" s="2"/>
      <c r="E2414" s="2"/>
      <c r="F2414" s="2"/>
      <c r="G2414" s="2"/>
      <c r="H2414" s="2"/>
      <c r="I2414" s="2"/>
      <c r="J2414" s="2"/>
      <c r="K2414" s="107"/>
    </row>
    <row r="2415" spans="1:11" x14ac:dyDescent="0.35">
      <c r="A2415" s="111">
        <v>23</v>
      </c>
      <c r="B2415" s="109" t="s">
        <v>1017</v>
      </c>
      <c r="C2415" s="4" t="s">
        <v>1016</v>
      </c>
      <c r="D2415" s="2"/>
      <c r="E2415" s="2"/>
      <c r="F2415" s="2"/>
      <c r="G2415" s="2"/>
      <c r="H2415" s="2"/>
      <c r="I2415" s="2"/>
      <c r="J2415" s="2"/>
      <c r="K2415" s="107"/>
    </row>
    <row r="2416" spans="1:11" x14ac:dyDescent="0.35">
      <c r="A2416" s="111">
        <v>24</v>
      </c>
      <c r="B2416" s="109" t="s">
        <v>1015</v>
      </c>
      <c r="C2416" s="4" t="s">
        <v>1014</v>
      </c>
      <c r="D2416" s="2"/>
      <c r="E2416" s="2"/>
      <c r="F2416" s="2"/>
      <c r="G2416" s="2"/>
      <c r="H2416" s="2"/>
      <c r="I2416" s="2"/>
      <c r="J2416" s="2"/>
      <c r="K2416" s="107"/>
    </row>
    <row r="2417" spans="1:11" x14ac:dyDescent="0.35">
      <c r="A2417" s="111">
        <v>25</v>
      </c>
      <c r="B2417" s="109" t="s">
        <v>1013</v>
      </c>
      <c r="C2417" s="134" t="s">
        <v>1012</v>
      </c>
      <c r="D2417" s="2"/>
      <c r="E2417" s="2"/>
      <c r="F2417" s="2"/>
      <c r="G2417" s="2"/>
      <c r="H2417" s="2"/>
      <c r="I2417" s="2"/>
      <c r="J2417" s="2"/>
      <c r="K2417" s="107"/>
    </row>
    <row r="2418" spans="1:11" x14ac:dyDescent="0.35">
      <c r="A2418" s="111">
        <v>26</v>
      </c>
      <c r="B2418" s="109" t="s">
        <v>1011</v>
      </c>
      <c r="C2418" s="4" t="s">
        <v>1010</v>
      </c>
      <c r="D2418" s="2"/>
      <c r="E2418" s="2"/>
      <c r="F2418" s="2"/>
      <c r="G2418" s="2"/>
      <c r="H2418" s="2"/>
      <c r="I2418" s="2"/>
      <c r="J2418" s="2"/>
      <c r="K2418" s="107"/>
    </row>
    <row r="2419" spans="1:11" ht="15" thickBot="1" x14ac:dyDescent="0.4">
      <c r="A2419" s="126">
        <v>27</v>
      </c>
      <c r="B2419" s="105" t="s">
        <v>1009</v>
      </c>
      <c r="C2419" s="133" t="s">
        <v>1008</v>
      </c>
      <c r="D2419" s="103"/>
      <c r="E2419" s="103"/>
      <c r="F2419" s="103"/>
      <c r="G2419" s="103"/>
      <c r="H2419" s="103"/>
      <c r="I2419" s="103"/>
      <c r="J2419" s="103"/>
      <c r="K2419" s="102"/>
    </row>
    <row r="2420" spans="1:11" x14ac:dyDescent="0.35">
      <c r="A2420" s="1"/>
      <c r="B2420" s="1"/>
      <c r="C2420" s="101"/>
    </row>
    <row r="2421" spans="1:11" x14ac:dyDescent="0.35">
      <c r="D2421" s="360" t="s">
        <v>299</v>
      </c>
      <c r="E2421" s="360"/>
      <c r="F2421" s="360"/>
      <c r="G2421" s="360"/>
      <c r="H2421" s="360"/>
      <c r="I2421" s="360"/>
      <c r="J2421" s="360"/>
      <c r="K2421" s="360"/>
    </row>
    <row r="2422" spans="1:11" x14ac:dyDescent="0.35">
      <c r="D2422" s="360" t="s">
        <v>298</v>
      </c>
      <c r="E2422" s="360"/>
      <c r="F2422" s="360"/>
      <c r="G2422" s="360"/>
      <c r="H2422" s="360"/>
      <c r="I2422" s="360"/>
      <c r="J2422" s="360"/>
      <c r="K2422" s="360"/>
    </row>
    <row r="2427" spans="1:11" x14ac:dyDescent="0.35">
      <c r="C2427" s="365" t="s">
        <v>297</v>
      </c>
      <c r="D2427" s="365"/>
      <c r="E2427" s="365"/>
      <c r="F2427" s="365"/>
      <c r="G2427" s="365"/>
      <c r="H2427" s="365"/>
      <c r="I2427" s="365"/>
      <c r="J2427" s="365"/>
      <c r="K2427" s="365"/>
    </row>
    <row r="2441" spans="1:11" x14ac:dyDescent="0.35">
      <c r="A2441" s="352" t="s">
        <v>379</v>
      </c>
      <c r="B2441" s="352"/>
      <c r="C2441" s="352"/>
      <c r="D2441" s="352"/>
      <c r="E2441" s="352"/>
      <c r="F2441" s="352"/>
      <c r="G2441" s="352"/>
      <c r="H2441" s="352"/>
      <c r="I2441" s="352"/>
      <c r="J2441" s="352"/>
      <c r="K2441" s="352"/>
    </row>
    <row r="2442" spans="1:11" x14ac:dyDescent="0.35">
      <c r="A2442" s="352" t="s">
        <v>378</v>
      </c>
      <c r="B2442" s="352"/>
      <c r="C2442" s="352"/>
      <c r="D2442" s="352"/>
      <c r="E2442" s="352"/>
      <c r="F2442" s="352"/>
      <c r="G2442" s="352"/>
      <c r="H2442" s="352"/>
      <c r="I2442" s="352"/>
      <c r="J2442" s="352"/>
      <c r="K2442" s="352"/>
    </row>
    <row r="2443" spans="1:11" x14ac:dyDescent="0.35">
      <c r="A2443" s="352" t="s">
        <v>377</v>
      </c>
      <c r="B2443" s="352"/>
      <c r="C2443" s="352"/>
      <c r="D2443" s="352"/>
      <c r="E2443" s="352"/>
      <c r="F2443" s="352"/>
      <c r="G2443" s="352"/>
      <c r="H2443" s="352"/>
      <c r="I2443" s="352"/>
      <c r="J2443" s="352"/>
      <c r="K2443" s="352"/>
    </row>
    <row r="2444" spans="1:11" x14ac:dyDescent="0.35">
      <c r="A2444" s="119"/>
      <c r="B2444" s="119"/>
      <c r="C2444" s="119"/>
      <c r="D2444" s="119"/>
      <c r="E2444" s="119"/>
      <c r="F2444" s="119"/>
      <c r="G2444" s="119"/>
      <c r="H2444" s="119"/>
      <c r="I2444" s="119"/>
      <c r="J2444" s="119"/>
      <c r="K2444" s="119"/>
    </row>
    <row r="2445" spans="1:11" x14ac:dyDescent="0.35">
      <c r="A2445" s="352" t="s">
        <v>1007</v>
      </c>
      <c r="B2445" s="352"/>
      <c r="C2445" s="352"/>
      <c r="D2445" s="352"/>
      <c r="E2445" s="352"/>
      <c r="F2445" s="352"/>
      <c r="G2445" s="352"/>
      <c r="H2445" s="352"/>
      <c r="I2445" s="352"/>
      <c r="J2445" s="352"/>
      <c r="K2445" s="352"/>
    </row>
    <row r="2447" spans="1:11" x14ac:dyDescent="0.35">
      <c r="A2447" t="s">
        <v>375</v>
      </c>
    </row>
    <row r="2449" spans="1:11" x14ac:dyDescent="0.35">
      <c r="A2449" t="s">
        <v>374</v>
      </c>
    </row>
    <row r="2450" spans="1:11" x14ac:dyDescent="0.35">
      <c r="A2450" t="s">
        <v>373</v>
      </c>
    </row>
    <row r="2451" spans="1:11" ht="15" thickBot="1" x14ac:dyDescent="0.4"/>
    <row r="2452" spans="1:11" x14ac:dyDescent="0.35">
      <c r="A2452" s="353" t="s">
        <v>372</v>
      </c>
      <c r="B2452" s="357"/>
      <c r="C2452" s="361" t="s">
        <v>371</v>
      </c>
      <c r="D2452" s="357" t="s">
        <v>370</v>
      </c>
      <c r="E2452" s="357"/>
      <c r="F2452" s="357"/>
      <c r="G2452" s="357"/>
      <c r="H2452" s="357"/>
      <c r="I2452" s="357"/>
      <c r="J2452" s="361" t="s">
        <v>369</v>
      </c>
      <c r="K2452" s="363" t="s">
        <v>368</v>
      </c>
    </row>
    <row r="2453" spans="1:11" ht="15" thickBot="1" x14ac:dyDescent="0.4">
      <c r="A2453" s="118" t="s">
        <v>367</v>
      </c>
      <c r="B2453" s="117" t="s">
        <v>366</v>
      </c>
      <c r="C2453" s="362"/>
      <c r="D2453" s="117">
        <v>1</v>
      </c>
      <c r="E2453" s="117">
        <v>2</v>
      </c>
      <c r="F2453" s="117">
        <v>3</v>
      </c>
      <c r="G2453" s="117">
        <v>4</v>
      </c>
      <c r="H2453" s="117">
        <v>5</v>
      </c>
      <c r="I2453" s="117">
        <v>6</v>
      </c>
      <c r="J2453" s="362"/>
      <c r="K2453" s="364"/>
    </row>
    <row r="2454" spans="1:11" x14ac:dyDescent="0.35">
      <c r="A2454" s="116">
        <v>1</v>
      </c>
      <c r="B2454" s="115" t="s">
        <v>1006</v>
      </c>
      <c r="C2454" s="132" t="s">
        <v>1005</v>
      </c>
      <c r="D2454" s="113"/>
      <c r="E2454" s="113"/>
      <c r="F2454" s="113"/>
      <c r="G2454" s="113"/>
      <c r="H2454" s="113"/>
      <c r="I2454" s="113"/>
      <c r="J2454" s="113"/>
      <c r="K2454" s="112"/>
    </row>
    <row r="2455" spans="1:11" x14ac:dyDescent="0.35">
      <c r="A2455" s="111">
        <v>2</v>
      </c>
      <c r="B2455" s="109" t="s">
        <v>1004</v>
      </c>
      <c r="C2455" s="29" t="s">
        <v>1003</v>
      </c>
      <c r="D2455" s="2"/>
      <c r="E2455" s="2"/>
      <c r="F2455" s="2"/>
      <c r="G2455" s="2"/>
      <c r="H2455" s="2"/>
      <c r="I2455" s="2"/>
      <c r="J2455" s="2"/>
      <c r="K2455" s="107"/>
    </row>
    <row r="2456" spans="1:11" x14ac:dyDescent="0.35">
      <c r="A2456" s="111">
        <v>3</v>
      </c>
      <c r="B2456" s="109" t="s">
        <v>1002</v>
      </c>
      <c r="C2456" s="29" t="s">
        <v>1001</v>
      </c>
      <c r="D2456" s="2"/>
      <c r="E2456" s="2"/>
      <c r="F2456" s="2"/>
      <c r="G2456" s="2"/>
      <c r="H2456" s="2"/>
      <c r="I2456" s="2"/>
      <c r="J2456" s="2"/>
      <c r="K2456" s="107"/>
    </row>
    <row r="2457" spans="1:11" x14ac:dyDescent="0.35">
      <c r="A2457" s="111">
        <v>4</v>
      </c>
      <c r="B2457" s="109" t="s">
        <v>1000</v>
      </c>
      <c r="C2457" s="29" t="s">
        <v>999</v>
      </c>
      <c r="D2457" s="2"/>
      <c r="E2457" s="2"/>
      <c r="F2457" s="2"/>
      <c r="G2457" s="2"/>
      <c r="H2457" s="2"/>
      <c r="I2457" s="2"/>
      <c r="J2457" s="2"/>
      <c r="K2457" s="107"/>
    </row>
    <row r="2458" spans="1:11" x14ac:dyDescent="0.35">
      <c r="A2458" s="111">
        <v>5</v>
      </c>
      <c r="B2458" s="109" t="s">
        <v>998</v>
      </c>
      <c r="C2458" s="29" t="s">
        <v>997</v>
      </c>
      <c r="D2458" s="2"/>
      <c r="E2458" s="2"/>
      <c r="F2458" s="2"/>
      <c r="G2458" s="2"/>
      <c r="H2458" s="2"/>
      <c r="I2458" s="2"/>
      <c r="J2458" s="2"/>
      <c r="K2458" s="107"/>
    </row>
    <row r="2459" spans="1:11" x14ac:dyDescent="0.35">
      <c r="A2459" s="111">
        <v>6</v>
      </c>
      <c r="B2459" s="109" t="s">
        <v>996</v>
      </c>
      <c r="C2459" s="29" t="s">
        <v>995</v>
      </c>
      <c r="D2459" s="2"/>
      <c r="E2459" s="2"/>
      <c r="F2459" s="2"/>
      <c r="G2459" s="2"/>
      <c r="H2459" s="2"/>
      <c r="I2459" s="2"/>
      <c r="J2459" s="2"/>
      <c r="K2459" s="107"/>
    </row>
    <row r="2460" spans="1:11" x14ac:dyDescent="0.35">
      <c r="A2460" s="111">
        <v>7</v>
      </c>
      <c r="B2460" s="109" t="s">
        <v>994</v>
      </c>
      <c r="C2460" s="29" t="s">
        <v>993</v>
      </c>
      <c r="D2460" s="2"/>
      <c r="E2460" s="2"/>
      <c r="F2460" s="2"/>
      <c r="G2460" s="2"/>
      <c r="H2460" s="2"/>
      <c r="I2460" s="2"/>
      <c r="J2460" s="2"/>
      <c r="K2460" s="107"/>
    </row>
    <row r="2461" spans="1:11" x14ac:dyDescent="0.35">
      <c r="A2461" s="111">
        <v>8</v>
      </c>
      <c r="B2461" s="109" t="s">
        <v>992</v>
      </c>
      <c r="C2461" s="29" t="s">
        <v>991</v>
      </c>
      <c r="D2461" s="2"/>
      <c r="E2461" s="2"/>
      <c r="F2461" s="2"/>
      <c r="G2461" s="2"/>
      <c r="H2461" s="2"/>
      <c r="I2461" s="2"/>
      <c r="J2461" s="2"/>
      <c r="K2461" s="107"/>
    </row>
    <row r="2462" spans="1:11" x14ac:dyDescent="0.35">
      <c r="A2462" s="111">
        <v>9</v>
      </c>
      <c r="B2462" s="109" t="s">
        <v>990</v>
      </c>
      <c r="C2462" s="29" t="s">
        <v>989</v>
      </c>
      <c r="D2462" s="2"/>
      <c r="E2462" s="2"/>
      <c r="F2462" s="2"/>
      <c r="G2462" s="2"/>
      <c r="H2462" s="2"/>
      <c r="I2462" s="2"/>
      <c r="J2462" s="2"/>
      <c r="K2462" s="107"/>
    </row>
    <row r="2463" spans="1:11" x14ac:dyDescent="0.35">
      <c r="A2463" s="111">
        <v>10</v>
      </c>
      <c r="B2463" s="109" t="s">
        <v>988</v>
      </c>
      <c r="C2463" s="29" t="s">
        <v>987</v>
      </c>
      <c r="D2463" s="2"/>
      <c r="E2463" s="2"/>
      <c r="F2463" s="2"/>
      <c r="G2463" s="2"/>
      <c r="H2463" s="2"/>
      <c r="I2463" s="2"/>
      <c r="J2463" s="2"/>
      <c r="K2463" s="107"/>
    </row>
    <row r="2464" spans="1:11" x14ac:dyDescent="0.35">
      <c r="A2464" s="111">
        <v>11</v>
      </c>
      <c r="B2464" s="109" t="s">
        <v>986</v>
      </c>
      <c r="C2464" s="29" t="s">
        <v>985</v>
      </c>
      <c r="D2464" s="2"/>
      <c r="E2464" s="2"/>
      <c r="F2464" s="2"/>
      <c r="G2464" s="2"/>
      <c r="H2464" s="2"/>
      <c r="I2464" s="2"/>
      <c r="J2464" s="2"/>
      <c r="K2464" s="107"/>
    </row>
    <row r="2465" spans="1:11" x14ac:dyDescent="0.35">
      <c r="A2465" s="111">
        <v>12</v>
      </c>
      <c r="B2465" s="109" t="s">
        <v>984</v>
      </c>
      <c r="C2465" s="29" t="s">
        <v>983</v>
      </c>
      <c r="D2465" s="2"/>
      <c r="E2465" s="2"/>
      <c r="F2465" s="2"/>
      <c r="G2465" s="2"/>
      <c r="H2465" s="2"/>
      <c r="I2465" s="2"/>
      <c r="J2465" s="2"/>
      <c r="K2465" s="107"/>
    </row>
    <row r="2466" spans="1:11" x14ac:dyDescent="0.35">
      <c r="A2466" s="111">
        <v>13</v>
      </c>
      <c r="B2466" s="109" t="s">
        <v>982</v>
      </c>
      <c r="C2466" s="29" t="s">
        <v>981</v>
      </c>
      <c r="D2466" s="2"/>
      <c r="E2466" s="2"/>
      <c r="F2466" s="2"/>
      <c r="G2466" s="2"/>
      <c r="H2466" s="2"/>
      <c r="I2466" s="2"/>
      <c r="J2466" s="2"/>
      <c r="K2466" s="107"/>
    </row>
    <row r="2467" spans="1:11" x14ac:dyDescent="0.35">
      <c r="A2467" s="111">
        <v>14</v>
      </c>
      <c r="B2467" s="109" t="s">
        <v>980</v>
      </c>
      <c r="C2467" s="29" t="s">
        <v>979</v>
      </c>
      <c r="D2467" s="2"/>
      <c r="E2467" s="2"/>
      <c r="F2467" s="2"/>
      <c r="G2467" s="2"/>
      <c r="H2467" s="2"/>
      <c r="I2467" s="2"/>
      <c r="J2467" s="2"/>
      <c r="K2467" s="107"/>
    </row>
    <row r="2468" spans="1:11" x14ac:dyDescent="0.35">
      <c r="A2468" s="111">
        <v>15</v>
      </c>
      <c r="B2468" s="109" t="s">
        <v>978</v>
      </c>
      <c r="C2468" s="29" t="s">
        <v>977</v>
      </c>
      <c r="D2468" s="2"/>
      <c r="E2468" s="2"/>
      <c r="F2468" s="2"/>
      <c r="G2468" s="2"/>
      <c r="H2468" s="2"/>
      <c r="I2468" s="2"/>
      <c r="J2468" s="2"/>
      <c r="K2468" s="107"/>
    </row>
    <row r="2469" spans="1:11" x14ac:dyDescent="0.35">
      <c r="A2469" s="111">
        <v>16</v>
      </c>
      <c r="B2469" s="109" t="s">
        <v>976</v>
      </c>
      <c r="C2469" s="29" t="s">
        <v>975</v>
      </c>
      <c r="D2469" s="2"/>
      <c r="E2469" s="2"/>
      <c r="F2469" s="2"/>
      <c r="G2469" s="2"/>
      <c r="H2469" s="2"/>
      <c r="I2469" s="2"/>
      <c r="J2469" s="2"/>
      <c r="K2469" s="107"/>
    </row>
    <row r="2470" spans="1:11" x14ac:dyDescent="0.35">
      <c r="A2470" s="111">
        <v>17</v>
      </c>
      <c r="B2470" s="109" t="s">
        <v>974</v>
      </c>
      <c r="C2470" s="29" t="s">
        <v>973</v>
      </c>
      <c r="D2470" s="2"/>
      <c r="E2470" s="2"/>
      <c r="F2470" s="2"/>
      <c r="G2470" s="2"/>
      <c r="H2470" s="2"/>
      <c r="I2470" s="2"/>
      <c r="J2470" s="2"/>
      <c r="K2470" s="107"/>
    </row>
    <row r="2471" spans="1:11" x14ac:dyDescent="0.35">
      <c r="A2471" s="111">
        <v>18</v>
      </c>
      <c r="B2471" s="109" t="s">
        <v>972</v>
      </c>
      <c r="C2471" s="29" t="s">
        <v>971</v>
      </c>
      <c r="D2471" s="2"/>
      <c r="E2471" s="2"/>
      <c r="F2471" s="2"/>
      <c r="G2471" s="2"/>
      <c r="H2471" s="2"/>
      <c r="I2471" s="2"/>
      <c r="J2471" s="2"/>
      <c r="K2471" s="107"/>
    </row>
    <row r="2472" spans="1:11" x14ac:dyDescent="0.35">
      <c r="A2472" s="111">
        <v>19</v>
      </c>
      <c r="B2472" s="109" t="s">
        <v>970</v>
      </c>
      <c r="C2472" s="29" t="s">
        <v>969</v>
      </c>
      <c r="D2472" s="2"/>
      <c r="E2472" s="2"/>
      <c r="F2472" s="2"/>
      <c r="G2472" s="2"/>
      <c r="H2472" s="2"/>
      <c r="I2472" s="2"/>
      <c r="J2472" s="2"/>
      <c r="K2472" s="107"/>
    </row>
    <row r="2473" spans="1:11" x14ac:dyDescent="0.35">
      <c r="A2473" s="111">
        <v>20</v>
      </c>
      <c r="B2473" s="109" t="s">
        <v>968</v>
      </c>
      <c r="C2473" s="29" t="s">
        <v>967</v>
      </c>
      <c r="D2473" s="2"/>
      <c r="E2473" s="2"/>
      <c r="F2473" s="2"/>
      <c r="G2473" s="2"/>
      <c r="H2473" s="2"/>
      <c r="I2473" s="2"/>
      <c r="J2473" s="2"/>
      <c r="K2473" s="107"/>
    </row>
    <row r="2474" spans="1:11" x14ac:dyDescent="0.35">
      <c r="A2474" s="111">
        <v>21</v>
      </c>
      <c r="B2474" s="109" t="s">
        <v>966</v>
      </c>
      <c r="C2474" s="29" t="s">
        <v>965</v>
      </c>
      <c r="D2474" s="2"/>
      <c r="E2474" s="2"/>
      <c r="F2474" s="2"/>
      <c r="G2474" s="2"/>
      <c r="H2474" s="2"/>
      <c r="I2474" s="2"/>
      <c r="J2474" s="2"/>
      <c r="K2474" s="107"/>
    </row>
    <row r="2475" spans="1:11" x14ac:dyDescent="0.35">
      <c r="A2475" s="111">
        <v>22</v>
      </c>
      <c r="B2475" s="109" t="s">
        <v>964</v>
      </c>
      <c r="C2475" s="29" t="s">
        <v>963</v>
      </c>
      <c r="D2475" s="2"/>
      <c r="E2475" s="2"/>
      <c r="F2475" s="2"/>
      <c r="G2475" s="2"/>
      <c r="H2475" s="2"/>
      <c r="I2475" s="2"/>
      <c r="J2475" s="2"/>
      <c r="K2475" s="107"/>
    </row>
    <row r="2476" spans="1:11" x14ac:dyDescent="0.35">
      <c r="A2476" s="111">
        <v>23</v>
      </c>
      <c r="B2476" s="109" t="s">
        <v>962</v>
      </c>
      <c r="C2476" s="29" t="s">
        <v>961</v>
      </c>
      <c r="D2476" s="2"/>
      <c r="E2476" s="2"/>
      <c r="F2476" s="2"/>
      <c r="G2476" s="2"/>
      <c r="H2476" s="2"/>
      <c r="I2476" s="2"/>
      <c r="J2476" s="2"/>
      <c r="K2476" s="107"/>
    </row>
    <row r="2477" spans="1:11" x14ac:dyDescent="0.35">
      <c r="A2477" s="111">
        <v>24</v>
      </c>
      <c r="B2477" s="109" t="s">
        <v>960</v>
      </c>
      <c r="C2477" s="29" t="s">
        <v>959</v>
      </c>
      <c r="D2477" s="2"/>
      <c r="E2477" s="2"/>
      <c r="F2477" s="2"/>
      <c r="G2477" s="2"/>
      <c r="H2477" s="2"/>
      <c r="I2477" s="2"/>
      <c r="J2477" s="2"/>
      <c r="K2477" s="107"/>
    </row>
    <row r="2478" spans="1:11" x14ac:dyDescent="0.35">
      <c r="A2478" s="111">
        <v>25</v>
      </c>
      <c r="B2478" s="109" t="s">
        <v>958</v>
      </c>
      <c r="C2478" s="29" t="s">
        <v>957</v>
      </c>
      <c r="D2478" s="2"/>
      <c r="E2478" s="2"/>
      <c r="F2478" s="2"/>
      <c r="G2478" s="2"/>
      <c r="H2478" s="2"/>
      <c r="I2478" s="2"/>
      <c r="J2478" s="2"/>
      <c r="K2478" s="107"/>
    </row>
    <row r="2479" spans="1:11" x14ac:dyDescent="0.35">
      <c r="A2479" s="111">
        <v>26</v>
      </c>
      <c r="B2479" s="109" t="s">
        <v>956</v>
      </c>
      <c r="C2479" s="29" t="s">
        <v>955</v>
      </c>
      <c r="D2479" s="2"/>
      <c r="E2479" s="2"/>
      <c r="F2479" s="2"/>
      <c r="G2479" s="2"/>
      <c r="H2479" s="2"/>
      <c r="I2479" s="2"/>
      <c r="J2479" s="2"/>
      <c r="K2479" s="107"/>
    </row>
    <row r="2480" spans="1:11" x14ac:dyDescent="0.35">
      <c r="A2480" s="111">
        <v>27</v>
      </c>
      <c r="B2480" s="109" t="s">
        <v>954</v>
      </c>
      <c r="C2480" s="29" t="s">
        <v>953</v>
      </c>
      <c r="D2480" s="2"/>
      <c r="E2480" s="2"/>
      <c r="F2480" s="2"/>
      <c r="G2480" s="2"/>
      <c r="H2480" s="2"/>
      <c r="I2480" s="2"/>
      <c r="J2480" s="2"/>
      <c r="K2480" s="107"/>
    </row>
    <row r="2481" spans="1:11" x14ac:dyDescent="0.35">
      <c r="A2481" s="111">
        <v>28</v>
      </c>
      <c r="B2481" s="109" t="s">
        <v>952</v>
      </c>
      <c r="C2481" s="29" t="s">
        <v>951</v>
      </c>
      <c r="D2481" s="2"/>
      <c r="E2481" s="2"/>
      <c r="F2481" s="2"/>
      <c r="G2481" s="2"/>
      <c r="H2481" s="2"/>
      <c r="I2481" s="2"/>
      <c r="J2481" s="2"/>
      <c r="K2481" s="107"/>
    </row>
    <row r="2482" spans="1:11" x14ac:dyDescent="0.35">
      <c r="A2482" s="110">
        <v>29</v>
      </c>
      <c r="B2482" s="109" t="s">
        <v>950</v>
      </c>
      <c r="C2482" s="29" t="s">
        <v>949</v>
      </c>
      <c r="D2482" s="2"/>
      <c r="E2482" s="2"/>
      <c r="F2482" s="2"/>
      <c r="G2482" s="2"/>
      <c r="H2482" s="2"/>
      <c r="I2482" s="2"/>
      <c r="J2482" s="2"/>
      <c r="K2482" s="107"/>
    </row>
    <row r="2483" spans="1:11" x14ac:dyDescent="0.35">
      <c r="A2483" s="110">
        <v>30</v>
      </c>
      <c r="B2483" s="109" t="s">
        <v>948</v>
      </c>
      <c r="C2483" s="29" t="s">
        <v>947</v>
      </c>
      <c r="D2483" s="2"/>
      <c r="E2483" s="2"/>
      <c r="F2483" s="2"/>
      <c r="G2483" s="2"/>
      <c r="H2483" s="2"/>
      <c r="I2483" s="2"/>
      <c r="J2483" s="2"/>
      <c r="K2483" s="107"/>
    </row>
    <row r="2484" spans="1:11" x14ac:dyDescent="0.35">
      <c r="A2484" s="110">
        <v>31</v>
      </c>
      <c r="B2484" s="109" t="s">
        <v>946</v>
      </c>
      <c r="C2484" s="29" t="s">
        <v>945</v>
      </c>
      <c r="D2484" s="2"/>
      <c r="E2484" s="2"/>
      <c r="F2484" s="2"/>
      <c r="G2484" s="2"/>
      <c r="H2484" s="2"/>
      <c r="I2484" s="2"/>
      <c r="J2484" s="2"/>
      <c r="K2484" s="107"/>
    </row>
    <row r="2485" spans="1:11" x14ac:dyDescent="0.35">
      <c r="A2485" s="110">
        <v>32</v>
      </c>
      <c r="B2485" s="109" t="s">
        <v>944</v>
      </c>
      <c r="C2485" s="29" t="s">
        <v>943</v>
      </c>
      <c r="D2485" s="2"/>
      <c r="E2485" s="2"/>
      <c r="F2485" s="2"/>
      <c r="G2485" s="2"/>
      <c r="H2485" s="2"/>
      <c r="I2485" s="2"/>
      <c r="J2485" s="2"/>
      <c r="K2485" s="107"/>
    </row>
    <row r="2486" spans="1:11" x14ac:dyDescent="0.35">
      <c r="A2486" s="110">
        <v>33</v>
      </c>
      <c r="B2486" s="109" t="s">
        <v>942</v>
      </c>
      <c r="C2486" s="29" t="s">
        <v>941</v>
      </c>
      <c r="D2486" s="2"/>
      <c r="E2486" s="2"/>
      <c r="F2486" s="2"/>
      <c r="G2486" s="2"/>
      <c r="H2486" s="2"/>
      <c r="I2486" s="2"/>
      <c r="J2486" s="2"/>
      <c r="K2486" s="107"/>
    </row>
    <row r="2487" spans="1:11" ht="15" thickBot="1" x14ac:dyDescent="0.4">
      <c r="A2487" s="106">
        <v>34</v>
      </c>
      <c r="B2487" s="105" t="s">
        <v>940</v>
      </c>
      <c r="C2487" s="129" t="s">
        <v>939</v>
      </c>
      <c r="D2487" s="103"/>
      <c r="E2487" s="103"/>
      <c r="F2487" s="103"/>
      <c r="G2487" s="103"/>
      <c r="H2487" s="103"/>
      <c r="I2487" s="103"/>
      <c r="J2487" s="103"/>
      <c r="K2487" s="102"/>
    </row>
    <row r="2488" spans="1:11" x14ac:dyDescent="0.35">
      <c r="A2488" s="1"/>
      <c r="B2488" s="1"/>
      <c r="C2488" s="101"/>
    </row>
    <row r="2489" spans="1:11" x14ac:dyDescent="0.35">
      <c r="D2489" s="360" t="s">
        <v>299</v>
      </c>
      <c r="E2489" s="360"/>
      <c r="F2489" s="360"/>
      <c r="G2489" s="360"/>
      <c r="H2489" s="360"/>
      <c r="I2489" s="360"/>
      <c r="J2489" s="360"/>
      <c r="K2489" s="360"/>
    </row>
    <row r="2490" spans="1:11" x14ac:dyDescent="0.35">
      <c r="D2490" s="360" t="s">
        <v>298</v>
      </c>
      <c r="E2490" s="360"/>
      <c r="F2490" s="360"/>
      <c r="G2490" s="360"/>
      <c r="H2490" s="360"/>
      <c r="I2490" s="360"/>
      <c r="J2490" s="360"/>
      <c r="K2490" s="360"/>
    </row>
    <row r="2495" spans="1:11" x14ac:dyDescent="0.35">
      <c r="C2495" s="365" t="s">
        <v>297</v>
      </c>
      <c r="D2495" s="365"/>
      <c r="E2495" s="365"/>
      <c r="F2495" s="365"/>
      <c r="G2495" s="365"/>
      <c r="H2495" s="365"/>
      <c r="I2495" s="365"/>
      <c r="J2495" s="365"/>
      <c r="K2495" s="365"/>
    </row>
    <row r="2502" spans="1:11" x14ac:dyDescent="0.35">
      <c r="A2502" s="352" t="s">
        <v>379</v>
      </c>
      <c r="B2502" s="352"/>
      <c r="C2502" s="352"/>
      <c r="D2502" s="352"/>
      <c r="E2502" s="352"/>
      <c r="F2502" s="352"/>
      <c r="G2502" s="352"/>
      <c r="H2502" s="352"/>
      <c r="I2502" s="352"/>
      <c r="J2502" s="352"/>
      <c r="K2502" s="352"/>
    </row>
    <row r="2503" spans="1:11" x14ac:dyDescent="0.35">
      <c r="A2503" s="352" t="s">
        <v>378</v>
      </c>
      <c r="B2503" s="352"/>
      <c r="C2503" s="352"/>
      <c r="D2503" s="352"/>
      <c r="E2503" s="352"/>
      <c r="F2503" s="352"/>
      <c r="G2503" s="352"/>
      <c r="H2503" s="352"/>
      <c r="I2503" s="352"/>
      <c r="J2503" s="352"/>
      <c r="K2503" s="352"/>
    </row>
    <row r="2504" spans="1:11" x14ac:dyDescent="0.35">
      <c r="A2504" s="352" t="s">
        <v>377</v>
      </c>
      <c r="B2504" s="352"/>
      <c r="C2504" s="352"/>
      <c r="D2504" s="352"/>
      <c r="E2504" s="352"/>
      <c r="F2504" s="352"/>
      <c r="G2504" s="352"/>
      <c r="H2504" s="352"/>
      <c r="I2504" s="352"/>
      <c r="J2504" s="352"/>
      <c r="K2504" s="352"/>
    </row>
    <row r="2505" spans="1:11" x14ac:dyDescent="0.35">
      <c r="A2505" s="119"/>
      <c r="B2505" s="119"/>
      <c r="C2505" s="119"/>
      <c r="D2505" s="119"/>
      <c r="E2505" s="119"/>
      <c r="F2505" s="119"/>
      <c r="G2505" s="119"/>
      <c r="H2505" s="119"/>
      <c r="I2505" s="119"/>
      <c r="J2505" s="119"/>
      <c r="K2505" s="119"/>
    </row>
    <row r="2506" spans="1:11" x14ac:dyDescent="0.35">
      <c r="A2506" s="352" t="s">
        <v>938</v>
      </c>
      <c r="B2506" s="352"/>
      <c r="C2506" s="352"/>
      <c r="D2506" s="352"/>
      <c r="E2506" s="352"/>
      <c r="F2506" s="352"/>
      <c r="G2506" s="352"/>
      <c r="H2506" s="352"/>
      <c r="I2506" s="352"/>
      <c r="J2506" s="352"/>
      <c r="K2506" s="352"/>
    </row>
    <row r="2508" spans="1:11" x14ac:dyDescent="0.35">
      <c r="A2508" t="s">
        <v>375</v>
      </c>
    </row>
    <row r="2510" spans="1:11" x14ac:dyDescent="0.35">
      <c r="A2510" t="s">
        <v>374</v>
      </c>
    </row>
    <row r="2511" spans="1:11" x14ac:dyDescent="0.35">
      <c r="A2511" t="s">
        <v>373</v>
      </c>
    </row>
    <row r="2512" spans="1:11" ht="15" thickBot="1" x14ac:dyDescent="0.4"/>
    <row r="2513" spans="1:11" x14ac:dyDescent="0.35">
      <c r="A2513" s="353" t="s">
        <v>372</v>
      </c>
      <c r="B2513" s="357"/>
      <c r="C2513" s="361" t="s">
        <v>371</v>
      </c>
      <c r="D2513" s="357" t="s">
        <v>370</v>
      </c>
      <c r="E2513" s="357"/>
      <c r="F2513" s="357"/>
      <c r="G2513" s="357"/>
      <c r="H2513" s="357"/>
      <c r="I2513" s="357"/>
      <c r="J2513" s="361" t="s">
        <v>369</v>
      </c>
      <c r="K2513" s="363" t="s">
        <v>368</v>
      </c>
    </row>
    <row r="2514" spans="1:11" ht="15" thickBot="1" x14ac:dyDescent="0.4">
      <c r="A2514" s="118" t="s">
        <v>367</v>
      </c>
      <c r="B2514" s="117" t="s">
        <v>366</v>
      </c>
      <c r="C2514" s="362"/>
      <c r="D2514" s="117">
        <v>1</v>
      </c>
      <c r="E2514" s="117">
        <v>2</v>
      </c>
      <c r="F2514" s="117">
        <v>3</v>
      </c>
      <c r="G2514" s="117">
        <v>4</v>
      </c>
      <c r="H2514" s="117">
        <v>5</v>
      </c>
      <c r="I2514" s="117">
        <v>6</v>
      </c>
      <c r="J2514" s="362"/>
      <c r="K2514" s="364"/>
    </row>
    <row r="2515" spans="1:11" x14ac:dyDescent="0.35">
      <c r="A2515" s="116">
        <v>1</v>
      </c>
      <c r="B2515" s="115" t="s">
        <v>937</v>
      </c>
      <c r="C2515" s="132" t="s">
        <v>936</v>
      </c>
      <c r="D2515" s="113"/>
      <c r="E2515" s="113"/>
      <c r="F2515" s="113"/>
      <c r="G2515" s="113"/>
      <c r="H2515" s="113"/>
      <c r="I2515" s="113"/>
      <c r="J2515" s="113"/>
      <c r="K2515" s="112"/>
    </row>
    <row r="2516" spans="1:11" x14ac:dyDescent="0.35">
      <c r="A2516" s="111">
        <v>2</v>
      </c>
      <c r="B2516" s="109" t="s">
        <v>935</v>
      </c>
      <c r="C2516" s="29" t="s">
        <v>934</v>
      </c>
      <c r="D2516" s="2"/>
      <c r="E2516" s="2"/>
      <c r="F2516" s="2"/>
      <c r="G2516" s="2"/>
      <c r="H2516" s="2"/>
      <c r="I2516" s="2"/>
      <c r="J2516" s="2"/>
      <c r="K2516" s="107"/>
    </row>
    <row r="2517" spans="1:11" x14ac:dyDescent="0.35">
      <c r="A2517" s="111">
        <v>3</v>
      </c>
      <c r="B2517" s="109" t="s">
        <v>933</v>
      </c>
      <c r="C2517" s="29" t="s">
        <v>932</v>
      </c>
      <c r="D2517" s="2"/>
      <c r="E2517" s="2"/>
      <c r="F2517" s="2"/>
      <c r="G2517" s="2"/>
      <c r="H2517" s="2"/>
      <c r="I2517" s="2"/>
      <c r="J2517" s="2"/>
      <c r="K2517" s="107"/>
    </row>
    <row r="2518" spans="1:11" x14ac:dyDescent="0.35">
      <c r="A2518" s="111">
        <v>4</v>
      </c>
      <c r="B2518" s="109" t="s">
        <v>931</v>
      </c>
      <c r="C2518" s="29" t="s">
        <v>930</v>
      </c>
      <c r="D2518" s="2"/>
      <c r="E2518" s="2"/>
      <c r="F2518" s="2"/>
      <c r="G2518" s="2"/>
      <c r="H2518" s="2"/>
      <c r="I2518" s="2"/>
      <c r="J2518" s="2"/>
      <c r="K2518" s="107"/>
    </row>
    <row r="2519" spans="1:11" x14ac:dyDescent="0.35">
      <c r="A2519" s="111">
        <v>5</v>
      </c>
      <c r="B2519" s="109" t="s">
        <v>929</v>
      </c>
      <c r="C2519" s="29" t="s">
        <v>928</v>
      </c>
      <c r="D2519" s="2"/>
      <c r="E2519" s="2"/>
      <c r="F2519" s="2"/>
      <c r="G2519" s="2"/>
      <c r="H2519" s="2"/>
      <c r="I2519" s="2"/>
      <c r="J2519" s="2"/>
      <c r="K2519" s="107"/>
    </row>
    <row r="2520" spans="1:11" x14ac:dyDescent="0.35">
      <c r="A2520" s="111">
        <v>6</v>
      </c>
      <c r="B2520" s="109" t="s">
        <v>927</v>
      </c>
      <c r="C2520" s="29" t="s">
        <v>926</v>
      </c>
      <c r="D2520" s="2"/>
      <c r="E2520" s="2"/>
      <c r="F2520" s="2"/>
      <c r="G2520" s="2"/>
      <c r="H2520" s="2"/>
      <c r="I2520" s="2"/>
      <c r="J2520" s="2"/>
      <c r="K2520" s="107"/>
    </row>
    <row r="2521" spans="1:11" x14ac:dyDescent="0.35">
      <c r="A2521" s="111">
        <v>7</v>
      </c>
      <c r="B2521" s="109" t="s">
        <v>925</v>
      </c>
      <c r="C2521" s="29" t="s">
        <v>924</v>
      </c>
      <c r="D2521" s="2"/>
      <c r="E2521" s="2"/>
      <c r="F2521" s="2"/>
      <c r="G2521" s="2"/>
      <c r="H2521" s="2"/>
      <c r="I2521" s="2"/>
      <c r="J2521" s="2"/>
      <c r="K2521" s="107"/>
    </row>
    <row r="2522" spans="1:11" x14ac:dyDescent="0.35">
      <c r="A2522" s="111">
        <v>8</v>
      </c>
      <c r="B2522" s="109" t="s">
        <v>923</v>
      </c>
      <c r="C2522" s="29" t="s">
        <v>922</v>
      </c>
      <c r="D2522" s="2"/>
      <c r="E2522" s="2"/>
      <c r="F2522" s="2"/>
      <c r="G2522" s="2"/>
      <c r="H2522" s="2"/>
      <c r="I2522" s="2"/>
      <c r="J2522" s="2"/>
      <c r="K2522" s="107"/>
    </row>
    <row r="2523" spans="1:11" x14ac:dyDescent="0.35">
      <c r="A2523" s="111">
        <v>9</v>
      </c>
      <c r="B2523" s="109" t="s">
        <v>921</v>
      </c>
      <c r="C2523" s="29" t="s">
        <v>920</v>
      </c>
      <c r="D2523" s="2"/>
      <c r="E2523" s="2"/>
      <c r="F2523" s="2"/>
      <c r="G2523" s="2"/>
      <c r="H2523" s="2"/>
      <c r="I2523" s="2"/>
      <c r="J2523" s="2"/>
      <c r="K2523" s="107"/>
    </row>
    <row r="2524" spans="1:11" x14ac:dyDescent="0.35">
      <c r="A2524" s="111">
        <v>10</v>
      </c>
      <c r="B2524" s="109" t="s">
        <v>919</v>
      </c>
      <c r="C2524" s="29" t="s">
        <v>918</v>
      </c>
      <c r="D2524" s="2"/>
      <c r="E2524" s="2"/>
      <c r="F2524" s="2"/>
      <c r="G2524" s="2"/>
      <c r="H2524" s="2"/>
      <c r="I2524" s="2"/>
      <c r="J2524" s="2"/>
      <c r="K2524" s="107"/>
    </row>
    <row r="2525" spans="1:11" x14ac:dyDescent="0.35">
      <c r="A2525" s="111">
        <v>11</v>
      </c>
      <c r="B2525" s="109" t="s">
        <v>917</v>
      </c>
      <c r="C2525" s="29" t="s">
        <v>916</v>
      </c>
      <c r="D2525" s="2"/>
      <c r="E2525" s="2"/>
      <c r="F2525" s="2"/>
      <c r="G2525" s="2"/>
      <c r="H2525" s="2"/>
      <c r="I2525" s="2"/>
      <c r="J2525" s="2"/>
      <c r="K2525" s="107"/>
    </row>
    <row r="2526" spans="1:11" x14ac:dyDescent="0.35">
      <c r="A2526" s="111">
        <v>12</v>
      </c>
      <c r="B2526" s="109" t="s">
        <v>915</v>
      </c>
      <c r="C2526" s="29" t="s">
        <v>914</v>
      </c>
      <c r="D2526" s="2"/>
      <c r="E2526" s="2"/>
      <c r="F2526" s="2"/>
      <c r="G2526" s="2"/>
      <c r="H2526" s="2"/>
      <c r="I2526" s="2"/>
      <c r="J2526" s="2"/>
      <c r="K2526" s="107"/>
    </row>
    <row r="2527" spans="1:11" x14ac:dyDescent="0.35">
      <c r="A2527" s="111">
        <v>13</v>
      </c>
      <c r="B2527" s="109" t="s">
        <v>913</v>
      </c>
      <c r="C2527" s="29" t="s">
        <v>912</v>
      </c>
      <c r="D2527" s="2"/>
      <c r="E2527" s="2"/>
      <c r="F2527" s="2"/>
      <c r="G2527" s="2"/>
      <c r="H2527" s="2"/>
      <c r="I2527" s="2"/>
      <c r="J2527" s="2"/>
      <c r="K2527" s="107"/>
    </row>
    <row r="2528" spans="1:11" x14ac:dyDescent="0.35">
      <c r="A2528" s="111">
        <v>14</v>
      </c>
      <c r="B2528" s="109" t="s">
        <v>911</v>
      </c>
      <c r="C2528" s="29" t="s">
        <v>910</v>
      </c>
      <c r="D2528" s="2"/>
      <c r="E2528" s="2"/>
      <c r="F2528" s="2"/>
      <c r="G2528" s="2"/>
      <c r="H2528" s="2"/>
      <c r="I2528" s="2"/>
      <c r="J2528" s="2"/>
      <c r="K2528" s="107"/>
    </row>
    <row r="2529" spans="1:11" x14ac:dyDescent="0.35">
      <c r="A2529" s="111">
        <v>15</v>
      </c>
      <c r="B2529" s="109" t="s">
        <v>909</v>
      </c>
      <c r="C2529" s="29" t="s">
        <v>908</v>
      </c>
      <c r="D2529" s="2"/>
      <c r="E2529" s="2"/>
      <c r="F2529" s="2"/>
      <c r="G2529" s="2"/>
      <c r="H2529" s="2"/>
      <c r="I2529" s="2"/>
      <c r="J2529" s="2"/>
      <c r="K2529" s="107"/>
    </row>
    <row r="2530" spans="1:11" x14ac:dyDescent="0.35">
      <c r="A2530" s="111">
        <v>16</v>
      </c>
      <c r="B2530" s="109" t="s">
        <v>907</v>
      </c>
      <c r="C2530" s="29" t="s">
        <v>906</v>
      </c>
      <c r="D2530" s="2"/>
      <c r="E2530" s="2"/>
      <c r="F2530" s="2"/>
      <c r="G2530" s="2"/>
      <c r="H2530" s="2"/>
      <c r="I2530" s="2"/>
      <c r="J2530" s="2"/>
      <c r="K2530" s="107"/>
    </row>
    <row r="2531" spans="1:11" x14ac:dyDescent="0.35">
      <c r="A2531" s="111">
        <v>17</v>
      </c>
      <c r="B2531" s="109" t="s">
        <v>905</v>
      </c>
      <c r="C2531" s="29" t="s">
        <v>904</v>
      </c>
      <c r="D2531" s="2"/>
      <c r="E2531" s="2"/>
      <c r="F2531" s="2"/>
      <c r="G2531" s="2"/>
      <c r="H2531" s="2"/>
      <c r="I2531" s="2"/>
      <c r="J2531" s="2"/>
      <c r="K2531" s="107"/>
    </row>
    <row r="2532" spans="1:11" x14ac:dyDescent="0.35">
      <c r="A2532" s="111">
        <v>18</v>
      </c>
      <c r="B2532" s="109" t="s">
        <v>903</v>
      </c>
      <c r="C2532" s="29" t="s">
        <v>902</v>
      </c>
      <c r="D2532" s="2"/>
      <c r="E2532" s="2"/>
      <c r="F2532" s="2"/>
      <c r="G2532" s="2"/>
      <c r="H2532" s="2"/>
      <c r="I2532" s="2"/>
      <c r="J2532" s="2"/>
      <c r="K2532" s="107"/>
    </row>
    <row r="2533" spans="1:11" x14ac:dyDescent="0.35">
      <c r="A2533" s="111">
        <v>19</v>
      </c>
      <c r="B2533" s="109" t="s">
        <v>901</v>
      </c>
      <c r="C2533" s="29" t="s">
        <v>900</v>
      </c>
      <c r="D2533" s="2"/>
      <c r="E2533" s="2"/>
      <c r="F2533" s="2"/>
      <c r="G2533" s="2"/>
      <c r="H2533" s="2"/>
      <c r="I2533" s="2"/>
      <c r="J2533" s="2"/>
      <c r="K2533" s="107"/>
    </row>
    <row r="2534" spans="1:11" x14ac:dyDescent="0.35">
      <c r="A2534" s="111">
        <v>20</v>
      </c>
      <c r="B2534" s="109" t="s">
        <v>899</v>
      </c>
      <c r="C2534" s="29" t="s">
        <v>898</v>
      </c>
      <c r="D2534" s="2"/>
      <c r="E2534" s="2"/>
      <c r="F2534" s="2"/>
      <c r="G2534" s="2"/>
      <c r="H2534" s="2"/>
      <c r="I2534" s="2"/>
      <c r="J2534" s="2"/>
      <c r="K2534" s="107"/>
    </row>
    <row r="2535" spans="1:11" x14ac:dyDescent="0.35">
      <c r="A2535" s="111">
        <v>21</v>
      </c>
      <c r="B2535" s="109" t="s">
        <v>897</v>
      </c>
      <c r="C2535" s="29" t="s">
        <v>896</v>
      </c>
      <c r="D2535" s="2"/>
      <c r="E2535" s="2"/>
      <c r="F2535" s="2"/>
      <c r="G2535" s="2"/>
      <c r="H2535" s="2"/>
      <c r="I2535" s="2"/>
      <c r="J2535" s="2"/>
      <c r="K2535" s="107"/>
    </row>
    <row r="2536" spans="1:11" x14ac:dyDescent="0.35">
      <c r="A2536" s="111">
        <v>22</v>
      </c>
      <c r="B2536" s="109" t="s">
        <v>895</v>
      </c>
      <c r="C2536" s="29" t="s">
        <v>894</v>
      </c>
      <c r="D2536" s="2"/>
      <c r="E2536" s="2"/>
      <c r="F2536" s="2"/>
      <c r="G2536" s="2"/>
      <c r="H2536" s="2"/>
      <c r="I2536" s="2"/>
      <c r="J2536" s="2"/>
      <c r="K2536" s="107"/>
    </row>
    <row r="2537" spans="1:11" x14ac:dyDescent="0.35">
      <c r="A2537" s="111">
        <v>23</v>
      </c>
      <c r="B2537" s="109" t="s">
        <v>893</v>
      </c>
      <c r="C2537" s="29" t="s">
        <v>892</v>
      </c>
      <c r="D2537" s="2"/>
      <c r="E2537" s="2"/>
      <c r="F2537" s="2"/>
      <c r="G2537" s="2"/>
      <c r="H2537" s="2"/>
      <c r="I2537" s="2"/>
      <c r="J2537" s="2"/>
      <c r="K2537" s="107"/>
    </row>
    <row r="2538" spans="1:11" x14ac:dyDescent="0.35">
      <c r="A2538" s="111">
        <v>24</v>
      </c>
      <c r="B2538" s="109" t="s">
        <v>891</v>
      </c>
      <c r="C2538" s="29" t="s">
        <v>890</v>
      </c>
      <c r="D2538" s="2"/>
      <c r="E2538" s="2"/>
      <c r="F2538" s="2"/>
      <c r="G2538" s="2"/>
      <c r="H2538" s="2"/>
      <c r="I2538" s="2"/>
      <c r="J2538" s="2"/>
      <c r="K2538" s="107"/>
    </row>
    <row r="2539" spans="1:11" x14ac:dyDescent="0.35">
      <c r="A2539" s="111">
        <v>25</v>
      </c>
      <c r="B2539" s="109" t="s">
        <v>889</v>
      </c>
      <c r="C2539" s="29" t="s">
        <v>888</v>
      </c>
      <c r="D2539" s="2"/>
      <c r="E2539" s="2"/>
      <c r="F2539" s="2"/>
      <c r="G2539" s="2"/>
      <c r="H2539" s="2"/>
      <c r="I2539" s="2"/>
      <c r="J2539" s="2"/>
      <c r="K2539" s="107"/>
    </row>
    <row r="2540" spans="1:11" x14ac:dyDescent="0.35">
      <c r="A2540" s="111">
        <v>26</v>
      </c>
      <c r="B2540" s="109" t="s">
        <v>887</v>
      </c>
      <c r="C2540" s="29" t="s">
        <v>886</v>
      </c>
      <c r="D2540" s="2"/>
      <c r="E2540" s="2"/>
      <c r="F2540" s="2"/>
      <c r="G2540" s="2"/>
      <c r="H2540" s="2"/>
      <c r="I2540" s="2"/>
      <c r="J2540" s="2"/>
      <c r="K2540" s="107"/>
    </row>
    <row r="2541" spans="1:11" x14ac:dyDescent="0.35">
      <c r="A2541" s="111">
        <v>27</v>
      </c>
      <c r="B2541" s="109" t="s">
        <v>885</v>
      </c>
      <c r="C2541" s="29" t="s">
        <v>884</v>
      </c>
      <c r="D2541" s="2"/>
      <c r="E2541" s="2"/>
      <c r="F2541" s="2"/>
      <c r="G2541" s="2"/>
      <c r="H2541" s="2"/>
      <c r="I2541" s="2"/>
      <c r="J2541" s="2"/>
      <c r="K2541" s="107"/>
    </row>
    <row r="2542" spans="1:11" x14ac:dyDescent="0.35">
      <c r="A2542" s="111">
        <v>28</v>
      </c>
      <c r="B2542" s="109" t="s">
        <v>883</v>
      </c>
      <c r="C2542" s="29" t="s">
        <v>882</v>
      </c>
      <c r="D2542" s="2"/>
      <c r="E2542" s="2"/>
      <c r="F2542" s="2"/>
      <c r="G2542" s="2"/>
      <c r="H2542" s="2"/>
      <c r="I2542" s="2"/>
      <c r="J2542" s="2"/>
      <c r="K2542" s="107"/>
    </row>
    <row r="2543" spans="1:11" x14ac:dyDescent="0.35">
      <c r="A2543" s="110">
        <v>29</v>
      </c>
      <c r="B2543" s="109" t="s">
        <v>881</v>
      </c>
      <c r="C2543" s="29" t="s">
        <v>880</v>
      </c>
      <c r="D2543" s="2"/>
      <c r="E2543" s="2"/>
      <c r="F2543" s="2"/>
      <c r="G2543" s="2"/>
      <c r="H2543" s="2"/>
      <c r="I2543" s="2"/>
      <c r="J2543" s="2"/>
      <c r="K2543" s="107"/>
    </row>
    <row r="2544" spans="1:11" x14ac:dyDescent="0.35">
      <c r="A2544" s="110">
        <v>30</v>
      </c>
      <c r="B2544" s="109" t="s">
        <v>879</v>
      </c>
      <c r="C2544" s="29" t="s">
        <v>878</v>
      </c>
      <c r="D2544" s="2"/>
      <c r="E2544" s="2"/>
      <c r="F2544" s="2"/>
      <c r="G2544" s="2"/>
      <c r="H2544" s="2"/>
      <c r="I2544" s="2"/>
      <c r="J2544" s="2"/>
      <c r="K2544" s="107"/>
    </row>
    <row r="2545" spans="1:11" x14ac:dyDescent="0.35">
      <c r="A2545" s="110">
        <v>31</v>
      </c>
      <c r="B2545" s="109" t="s">
        <v>877</v>
      </c>
      <c r="C2545" s="29" t="s">
        <v>876</v>
      </c>
      <c r="D2545" s="2"/>
      <c r="E2545" s="2"/>
      <c r="F2545" s="2"/>
      <c r="G2545" s="2"/>
      <c r="H2545" s="2"/>
      <c r="I2545" s="2"/>
      <c r="J2545" s="2"/>
      <c r="K2545" s="107"/>
    </row>
    <row r="2546" spans="1:11" x14ac:dyDescent="0.35">
      <c r="A2546" s="110">
        <v>32</v>
      </c>
      <c r="B2546" s="109" t="s">
        <v>875</v>
      </c>
      <c r="C2546" s="29" t="s">
        <v>874</v>
      </c>
      <c r="D2546" s="2"/>
      <c r="E2546" s="2"/>
      <c r="F2546" s="2"/>
      <c r="G2546" s="2"/>
      <c r="H2546" s="2"/>
      <c r="I2546" s="2"/>
      <c r="J2546" s="2"/>
      <c r="K2546" s="107"/>
    </row>
    <row r="2547" spans="1:11" x14ac:dyDescent="0.35">
      <c r="A2547" s="110">
        <v>33</v>
      </c>
      <c r="B2547" s="109" t="s">
        <v>873</v>
      </c>
      <c r="C2547" s="29" t="s">
        <v>872</v>
      </c>
      <c r="D2547" s="2"/>
      <c r="E2547" s="2"/>
      <c r="F2547" s="2"/>
      <c r="G2547" s="2"/>
      <c r="H2547" s="2"/>
      <c r="I2547" s="2"/>
      <c r="J2547" s="2"/>
      <c r="K2547" s="107"/>
    </row>
    <row r="2548" spans="1:11" ht="15" thickBot="1" x14ac:dyDescent="0.4">
      <c r="A2548" s="106">
        <v>34</v>
      </c>
      <c r="B2548" s="105" t="s">
        <v>871</v>
      </c>
      <c r="C2548" s="129" t="s">
        <v>870</v>
      </c>
      <c r="D2548" s="103"/>
      <c r="E2548" s="103"/>
      <c r="F2548" s="103"/>
      <c r="G2548" s="103"/>
      <c r="H2548" s="103"/>
      <c r="I2548" s="103"/>
      <c r="J2548" s="103"/>
      <c r="K2548" s="102"/>
    </row>
    <row r="2549" spans="1:11" x14ac:dyDescent="0.35">
      <c r="A2549" s="1"/>
      <c r="B2549" s="1"/>
      <c r="C2549" s="101"/>
    </row>
    <row r="2550" spans="1:11" x14ac:dyDescent="0.35">
      <c r="D2550" s="360" t="s">
        <v>299</v>
      </c>
      <c r="E2550" s="360"/>
      <c r="F2550" s="360"/>
      <c r="G2550" s="360"/>
      <c r="H2550" s="360"/>
      <c r="I2550" s="360"/>
      <c r="J2550" s="360"/>
      <c r="K2550" s="360"/>
    </row>
    <row r="2551" spans="1:11" x14ac:dyDescent="0.35">
      <c r="D2551" s="360" t="s">
        <v>298</v>
      </c>
      <c r="E2551" s="360"/>
      <c r="F2551" s="360"/>
      <c r="G2551" s="360"/>
      <c r="H2551" s="360"/>
      <c r="I2551" s="360"/>
      <c r="J2551" s="360"/>
      <c r="K2551" s="360"/>
    </row>
    <row r="2556" spans="1:11" x14ac:dyDescent="0.35">
      <c r="C2556" s="365" t="s">
        <v>297</v>
      </c>
      <c r="D2556" s="365"/>
      <c r="E2556" s="365"/>
      <c r="F2556" s="365"/>
      <c r="G2556" s="365"/>
      <c r="H2556" s="365"/>
      <c r="I2556" s="365"/>
      <c r="J2556" s="365"/>
      <c r="K2556" s="365"/>
    </row>
    <row r="2563" spans="1:11" x14ac:dyDescent="0.35">
      <c r="A2563" s="352" t="s">
        <v>379</v>
      </c>
      <c r="B2563" s="352"/>
      <c r="C2563" s="352"/>
      <c r="D2563" s="352"/>
      <c r="E2563" s="352"/>
      <c r="F2563" s="352"/>
      <c r="G2563" s="352"/>
      <c r="H2563" s="352"/>
      <c r="I2563" s="352"/>
      <c r="J2563" s="352"/>
      <c r="K2563" s="352"/>
    </row>
    <row r="2564" spans="1:11" x14ac:dyDescent="0.35">
      <c r="A2564" s="352" t="s">
        <v>378</v>
      </c>
      <c r="B2564" s="352"/>
      <c r="C2564" s="352"/>
      <c r="D2564" s="352"/>
      <c r="E2564" s="352"/>
      <c r="F2564" s="352"/>
      <c r="G2564" s="352"/>
      <c r="H2564" s="352"/>
      <c r="I2564" s="352"/>
      <c r="J2564" s="352"/>
      <c r="K2564" s="352"/>
    </row>
    <row r="2565" spans="1:11" x14ac:dyDescent="0.35">
      <c r="A2565" s="352" t="s">
        <v>377</v>
      </c>
      <c r="B2565" s="352"/>
      <c r="C2565" s="352"/>
      <c r="D2565" s="352"/>
      <c r="E2565" s="352"/>
      <c r="F2565" s="352"/>
      <c r="G2565" s="352"/>
      <c r="H2565" s="352"/>
      <c r="I2565" s="352"/>
      <c r="J2565" s="352"/>
      <c r="K2565" s="352"/>
    </row>
    <row r="2566" spans="1:11" x14ac:dyDescent="0.35">
      <c r="A2566" s="119"/>
      <c r="B2566" s="119"/>
      <c r="C2566" s="119"/>
      <c r="D2566" s="119"/>
      <c r="E2566" s="119"/>
      <c r="F2566" s="119"/>
      <c r="G2566" s="119"/>
      <c r="H2566" s="119"/>
      <c r="I2566" s="119"/>
      <c r="J2566" s="119"/>
      <c r="K2566" s="119"/>
    </row>
    <row r="2567" spans="1:11" x14ac:dyDescent="0.35">
      <c r="A2567" s="352" t="s">
        <v>869</v>
      </c>
      <c r="B2567" s="352"/>
      <c r="C2567" s="352"/>
      <c r="D2567" s="352"/>
      <c r="E2567" s="352"/>
      <c r="F2567" s="352"/>
      <c r="G2567" s="352"/>
      <c r="H2567" s="352"/>
      <c r="I2567" s="352"/>
      <c r="J2567" s="352"/>
      <c r="K2567" s="352"/>
    </row>
    <row r="2569" spans="1:11" x14ac:dyDescent="0.35">
      <c r="A2569" t="s">
        <v>375</v>
      </c>
    </row>
    <row r="2571" spans="1:11" x14ac:dyDescent="0.35">
      <c r="A2571" t="s">
        <v>374</v>
      </c>
    </row>
    <row r="2572" spans="1:11" x14ac:dyDescent="0.35">
      <c r="A2572" t="s">
        <v>373</v>
      </c>
    </row>
    <row r="2573" spans="1:11" ht="15" thickBot="1" x14ac:dyDescent="0.4"/>
    <row r="2574" spans="1:11" x14ac:dyDescent="0.35">
      <c r="A2574" s="353" t="s">
        <v>372</v>
      </c>
      <c r="B2574" s="357"/>
      <c r="C2574" s="361" t="s">
        <v>371</v>
      </c>
      <c r="D2574" s="357" t="s">
        <v>370</v>
      </c>
      <c r="E2574" s="357"/>
      <c r="F2574" s="357"/>
      <c r="G2574" s="357"/>
      <c r="H2574" s="357"/>
      <c r="I2574" s="357"/>
      <c r="J2574" s="361" t="s">
        <v>369</v>
      </c>
      <c r="K2574" s="363" t="s">
        <v>368</v>
      </c>
    </row>
    <row r="2575" spans="1:11" ht="15" thickBot="1" x14ac:dyDescent="0.4">
      <c r="A2575" s="118" t="s">
        <v>367</v>
      </c>
      <c r="B2575" s="117" t="s">
        <v>366</v>
      </c>
      <c r="C2575" s="362"/>
      <c r="D2575" s="117">
        <v>1</v>
      </c>
      <c r="E2575" s="117">
        <v>2</v>
      </c>
      <c r="F2575" s="117">
        <v>3</v>
      </c>
      <c r="G2575" s="117">
        <v>4</v>
      </c>
      <c r="H2575" s="117">
        <v>5</v>
      </c>
      <c r="I2575" s="117">
        <v>6</v>
      </c>
      <c r="J2575" s="362"/>
      <c r="K2575" s="364"/>
    </row>
    <row r="2576" spans="1:11" x14ac:dyDescent="0.35">
      <c r="A2576" s="116">
        <v>1</v>
      </c>
      <c r="B2576" s="115" t="s">
        <v>868</v>
      </c>
      <c r="C2576" s="114" t="s">
        <v>867</v>
      </c>
      <c r="D2576" s="113"/>
      <c r="E2576" s="113"/>
      <c r="F2576" s="113"/>
      <c r="G2576" s="113"/>
      <c r="H2576" s="113"/>
      <c r="I2576" s="113"/>
      <c r="J2576" s="113"/>
      <c r="K2576" s="112"/>
    </row>
    <row r="2577" spans="1:11" x14ac:dyDescent="0.35">
      <c r="A2577" s="111">
        <v>2</v>
      </c>
      <c r="B2577" s="109" t="s">
        <v>866</v>
      </c>
      <c r="C2577" s="108" t="s">
        <v>865</v>
      </c>
      <c r="D2577" s="2"/>
      <c r="E2577" s="2"/>
      <c r="F2577" s="2"/>
      <c r="G2577" s="2"/>
      <c r="H2577" s="2"/>
      <c r="I2577" s="2"/>
      <c r="J2577" s="2"/>
      <c r="K2577" s="107"/>
    </row>
    <row r="2578" spans="1:11" x14ac:dyDescent="0.35">
      <c r="A2578" s="111">
        <v>3</v>
      </c>
      <c r="B2578" s="109" t="s">
        <v>864</v>
      </c>
      <c r="C2578" s="29" t="s">
        <v>863</v>
      </c>
      <c r="D2578" s="2"/>
      <c r="E2578" s="2"/>
      <c r="F2578" s="2"/>
      <c r="G2578" s="2"/>
      <c r="H2578" s="2"/>
      <c r="I2578" s="2"/>
      <c r="J2578" s="2"/>
      <c r="K2578" s="107"/>
    </row>
    <row r="2579" spans="1:11" x14ac:dyDescent="0.35">
      <c r="A2579" s="111">
        <v>4</v>
      </c>
      <c r="B2579" s="109" t="s">
        <v>862</v>
      </c>
      <c r="C2579" s="108" t="s">
        <v>861</v>
      </c>
      <c r="D2579" s="2"/>
      <c r="E2579" s="2"/>
      <c r="F2579" s="2"/>
      <c r="G2579" s="2"/>
      <c r="H2579" s="2"/>
      <c r="I2579" s="2"/>
      <c r="J2579" s="2"/>
      <c r="K2579" s="107"/>
    </row>
    <row r="2580" spans="1:11" x14ac:dyDescent="0.35">
      <c r="A2580" s="111">
        <v>5</v>
      </c>
      <c r="B2580" s="109" t="s">
        <v>860</v>
      </c>
      <c r="C2580" s="108" t="s">
        <v>859</v>
      </c>
      <c r="D2580" s="2"/>
      <c r="E2580" s="2"/>
      <c r="F2580" s="2"/>
      <c r="G2580" s="2"/>
      <c r="H2580" s="2"/>
      <c r="I2580" s="2"/>
      <c r="J2580" s="2"/>
      <c r="K2580" s="107"/>
    </row>
    <row r="2581" spans="1:11" x14ac:dyDescent="0.35">
      <c r="A2581" s="111">
        <v>6</v>
      </c>
      <c r="B2581" s="109" t="s">
        <v>858</v>
      </c>
      <c r="C2581" s="130" t="s">
        <v>857</v>
      </c>
      <c r="D2581" s="2"/>
      <c r="E2581" s="2"/>
      <c r="F2581" s="2"/>
      <c r="G2581" s="2"/>
      <c r="H2581" s="2"/>
      <c r="I2581" s="2"/>
      <c r="J2581" s="2"/>
      <c r="K2581" s="107"/>
    </row>
    <row r="2582" spans="1:11" x14ac:dyDescent="0.35">
      <c r="A2582" s="111">
        <v>7</v>
      </c>
      <c r="B2582" s="109" t="s">
        <v>856</v>
      </c>
      <c r="C2582" s="108" t="s">
        <v>855</v>
      </c>
      <c r="D2582" s="2"/>
      <c r="E2582" s="2"/>
      <c r="F2582" s="2"/>
      <c r="G2582" s="2"/>
      <c r="H2582" s="2"/>
      <c r="I2582" s="2"/>
      <c r="J2582" s="2"/>
      <c r="K2582" s="107"/>
    </row>
    <row r="2583" spans="1:11" x14ac:dyDescent="0.35">
      <c r="A2583" s="111">
        <v>8</v>
      </c>
      <c r="B2583" s="109" t="s">
        <v>854</v>
      </c>
      <c r="C2583" s="131" t="s">
        <v>853</v>
      </c>
      <c r="D2583" s="2"/>
      <c r="E2583" s="2"/>
      <c r="F2583" s="2"/>
      <c r="G2583" s="2"/>
      <c r="H2583" s="2"/>
      <c r="I2583" s="2"/>
      <c r="J2583" s="2"/>
      <c r="K2583" s="107"/>
    </row>
    <row r="2584" spans="1:11" x14ac:dyDescent="0.35">
      <c r="A2584" s="111">
        <v>9</v>
      </c>
      <c r="B2584" s="109" t="s">
        <v>852</v>
      </c>
      <c r="C2584" s="130" t="s">
        <v>851</v>
      </c>
      <c r="D2584" s="2"/>
      <c r="E2584" s="2"/>
      <c r="F2584" s="2"/>
      <c r="G2584" s="2"/>
      <c r="H2584" s="2"/>
      <c r="I2584" s="2"/>
      <c r="J2584" s="2"/>
      <c r="K2584" s="107"/>
    </row>
    <row r="2585" spans="1:11" x14ac:dyDescent="0.35">
      <c r="A2585" s="111">
        <v>10</v>
      </c>
      <c r="B2585" s="109" t="s">
        <v>850</v>
      </c>
      <c r="C2585" s="131" t="s">
        <v>849</v>
      </c>
      <c r="D2585" s="2"/>
      <c r="E2585" s="2"/>
      <c r="F2585" s="2"/>
      <c r="G2585" s="2"/>
      <c r="H2585" s="2"/>
      <c r="I2585" s="2"/>
      <c r="J2585" s="2"/>
      <c r="K2585" s="107"/>
    </row>
    <row r="2586" spans="1:11" x14ac:dyDescent="0.35">
      <c r="A2586" s="111">
        <v>11</v>
      </c>
      <c r="B2586" s="109" t="s">
        <v>848</v>
      </c>
      <c r="C2586" s="29" t="s">
        <v>847</v>
      </c>
      <c r="D2586" s="2"/>
      <c r="E2586" s="2"/>
      <c r="F2586" s="2"/>
      <c r="G2586" s="2"/>
      <c r="H2586" s="2"/>
      <c r="I2586" s="2"/>
      <c r="J2586" s="2"/>
      <c r="K2586" s="107"/>
    </row>
    <row r="2587" spans="1:11" x14ac:dyDescent="0.35">
      <c r="A2587" s="111">
        <v>12</v>
      </c>
      <c r="B2587" s="109" t="s">
        <v>846</v>
      </c>
      <c r="C2587" s="130" t="s">
        <v>845</v>
      </c>
      <c r="D2587" s="2"/>
      <c r="E2587" s="2"/>
      <c r="F2587" s="2"/>
      <c r="G2587" s="2"/>
      <c r="H2587" s="2"/>
      <c r="I2587" s="2"/>
      <c r="J2587" s="2"/>
      <c r="K2587" s="107"/>
    </row>
    <row r="2588" spans="1:11" x14ac:dyDescent="0.35">
      <c r="A2588" s="111">
        <v>13</v>
      </c>
      <c r="B2588" s="109" t="s">
        <v>844</v>
      </c>
      <c r="C2588" s="108" t="s">
        <v>843</v>
      </c>
      <c r="D2588" s="2"/>
      <c r="E2588" s="2"/>
      <c r="F2588" s="2"/>
      <c r="G2588" s="2"/>
      <c r="H2588" s="2"/>
      <c r="I2588" s="2"/>
      <c r="J2588" s="2"/>
      <c r="K2588" s="107"/>
    </row>
    <row r="2589" spans="1:11" x14ac:dyDescent="0.35">
      <c r="A2589" s="111">
        <v>14</v>
      </c>
      <c r="B2589" s="109" t="s">
        <v>842</v>
      </c>
      <c r="C2589" s="131" t="s">
        <v>841</v>
      </c>
      <c r="D2589" s="2"/>
      <c r="E2589" s="2"/>
      <c r="F2589" s="2"/>
      <c r="G2589" s="2"/>
      <c r="H2589" s="2"/>
      <c r="I2589" s="2"/>
      <c r="J2589" s="2"/>
      <c r="K2589" s="107"/>
    </row>
    <row r="2590" spans="1:11" x14ac:dyDescent="0.35">
      <c r="A2590" s="111">
        <v>15</v>
      </c>
      <c r="B2590" s="109" t="s">
        <v>840</v>
      </c>
      <c r="C2590" s="130" t="s">
        <v>839</v>
      </c>
      <c r="D2590" s="2"/>
      <c r="E2590" s="2"/>
      <c r="F2590" s="2"/>
      <c r="G2590" s="2"/>
      <c r="H2590" s="2"/>
      <c r="I2590" s="2"/>
      <c r="J2590" s="2"/>
      <c r="K2590" s="107"/>
    </row>
    <row r="2591" spans="1:11" x14ac:dyDescent="0.35">
      <c r="A2591" s="111">
        <v>16</v>
      </c>
      <c r="B2591" s="109" t="s">
        <v>838</v>
      </c>
      <c r="C2591" s="131" t="s">
        <v>837</v>
      </c>
      <c r="D2591" s="2"/>
      <c r="E2591" s="2"/>
      <c r="F2591" s="2"/>
      <c r="G2591" s="2"/>
      <c r="H2591" s="2"/>
      <c r="I2591" s="2"/>
      <c r="J2591" s="2"/>
      <c r="K2591" s="107"/>
    </row>
    <row r="2592" spans="1:11" x14ac:dyDescent="0.35">
      <c r="A2592" s="111">
        <v>17</v>
      </c>
      <c r="B2592" s="109" t="s">
        <v>836</v>
      </c>
      <c r="C2592" s="130" t="s">
        <v>835</v>
      </c>
      <c r="D2592" s="2"/>
      <c r="E2592" s="2"/>
      <c r="F2592" s="2"/>
      <c r="G2592" s="2"/>
      <c r="H2592" s="2"/>
      <c r="I2592" s="2"/>
      <c r="J2592" s="2"/>
      <c r="K2592" s="107"/>
    </row>
    <row r="2593" spans="1:11" x14ac:dyDescent="0.35">
      <c r="A2593" s="111">
        <v>18</v>
      </c>
      <c r="B2593" s="109" t="s">
        <v>834</v>
      </c>
      <c r="C2593" s="108" t="s">
        <v>833</v>
      </c>
      <c r="D2593" s="2"/>
      <c r="E2593" s="2"/>
      <c r="F2593" s="2"/>
      <c r="G2593" s="2"/>
      <c r="H2593" s="2"/>
      <c r="I2593" s="2"/>
      <c r="J2593" s="2"/>
      <c r="K2593" s="107"/>
    </row>
    <row r="2594" spans="1:11" x14ac:dyDescent="0.35">
      <c r="A2594" s="111">
        <v>19</v>
      </c>
      <c r="B2594" s="109" t="s">
        <v>832</v>
      </c>
      <c r="C2594" s="131" t="s">
        <v>831</v>
      </c>
      <c r="D2594" s="2"/>
      <c r="E2594" s="2"/>
      <c r="F2594" s="2"/>
      <c r="G2594" s="2"/>
      <c r="H2594" s="2"/>
      <c r="I2594" s="2"/>
      <c r="J2594" s="2"/>
      <c r="K2594" s="107"/>
    </row>
    <row r="2595" spans="1:11" x14ac:dyDescent="0.35">
      <c r="A2595" s="111">
        <v>20</v>
      </c>
      <c r="B2595" s="109" t="s">
        <v>830</v>
      </c>
      <c r="C2595" s="130" t="s">
        <v>829</v>
      </c>
      <c r="D2595" s="2"/>
      <c r="E2595" s="2"/>
      <c r="F2595" s="2"/>
      <c r="G2595" s="2"/>
      <c r="H2595" s="2"/>
      <c r="I2595" s="2"/>
      <c r="J2595" s="2"/>
      <c r="K2595" s="107"/>
    </row>
    <row r="2596" spans="1:11" x14ac:dyDescent="0.35">
      <c r="A2596" s="111">
        <v>21</v>
      </c>
      <c r="B2596" s="109" t="s">
        <v>828</v>
      </c>
      <c r="C2596" s="130" t="s">
        <v>827</v>
      </c>
      <c r="D2596" s="2"/>
      <c r="E2596" s="2"/>
      <c r="F2596" s="2"/>
      <c r="G2596" s="2"/>
      <c r="H2596" s="2"/>
      <c r="I2596" s="2"/>
      <c r="J2596" s="2"/>
      <c r="K2596" s="107"/>
    </row>
    <row r="2597" spans="1:11" x14ac:dyDescent="0.35">
      <c r="A2597" s="111">
        <v>22</v>
      </c>
      <c r="B2597" s="109" t="s">
        <v>826</v>
      </c>
      <c r="C2597" s="108" t="s">
        <v>825</v>
      </c>
      <c r="D2597" s="2"/>
      <c r="E2597" s="2"/>
      <c r="F2597" s="2"/>
      <c r="G2597" s="2"/>
      <c r="H2597" s="2"/>
      <c r="I2597" s="2"/>
      <c r="J2597" s="2"/>
      <c r="K2597" s="107"/>
    </row>
    <row r="2598" spans="1:11" x14ac:dyDescent="0.35">
      <c r="A2598" s="111">
        <v>23</v>
      </c>
      <c r="B2598" s="109" t="s">
        <v>824</v>
      </c>
      <c r="C2598" s="131" t="s">
        <v>823</v>
      </c>
      <c r="D2598" s="2"/>
      <c r="E2598" s="2"/>
      <c r="F2598" s="2"/>
      <c r="G2598" s="2"/>
      <c r="H2598" s="2"/>
      <c r="I2598" s="2"/>
      <c r="J2598" s="2"/>
      <c r="K2598" s="107"/>
    </row>
    <row r="2599" spans="1:11" x14ac:dyDescent="0.35">
      <c r="A2599" s="111">
        <v>24</v>
      </c>
      <c r="B2599" s="109" t="s">
        <v>822</v>
      </c>
      <c r="C2599" s="108" t="s">
        <v>821</v>
      </c>
      <c r="D2599" s="2"/>
      <c r="E2599" s="2"/>
      <c r="F2599" s="2"/>
      <c r="G2599" s="2"/>
      <c r="H2599" s="2"/>
      <c r="I2599" s="2"/>
      <c r="J2599" s="2"/>
      <c r="K2599" s="107"/>
    </row>
    <row r="2600" spans="1:11" x14ac:dyDescent="0.35">
      <c r="A2600" s="111">
        <v>25</v>
      </c>
      <c r="B2600" s="109" t="s">
        <v>820</v>
      </c>
      <c r="C2600" s="130" t="s">
        <v>819</v>
      </c>
      <c r="D2600" s="2"/>
      <c r="E2600" s="2"/>
      <c r="F2600" s="2"/>
      <c r="G2600" s="2"/>
      <c r="H2600" s="2"/>
      <c r="I2600" s="2"/>
      <c r="J2600" s="2"/>
      <c r="K2600" s="107"/>
    </row>
    <row r="2601" spans="1:11" x14ac:dyDescent="0.35">
      <c r="A2601" s="111">
        <v>26</v>
      </c>
      <c r="B2601" s="109" t="s">
        <v>818</v>
      </c>
      <c r="C2601" s="131" t="s">
        <v>817</v>
      </c>
      <c r="D2601" s="2"/>
      <c r="E2601" s="2"/>
      <c r="F2601" s="2"/>
      <c r="G2601" s="2"/>
      <c r="H2601" s="2"/>
      <c r="I2601" s="2"/>
      <c r="J2601" s="2"/>
      <c r="K2601" s="107"/>
    </row>
    <row r="2602" spans="1:11" x14ac:dyDescent="0.35">
      <c r="A2602" s="111">
        <v>27</v>
      </c>
      <c r="B2602" s="109" t="s">
        <v>816</v>
      </c>
      <c r="C2602" s="130" t="s">
        <v>815</v>
      </c>
      <c r="D2602" s="2"/>
      <c r="E2602" s="2"/>
      <c r="F2602" s="2"/>
      <c r="G2602" s="2"/>
      <c r="H2602" s="2"/>
      <c r="I2602" s="2"/>
      <c r="J2602" s="2"/>
      <c r="K2602" s="107"/>
    </row>
    <row r="2603" spans="1:11" x14ac:dyDescent="0.35">
      <c r="A2603" s="111">
        <v>28</v>
      </c>
      <c r="B2603" s="109" t="s">
        <v>814</v>
      </c>
      <c r="C2603" s="131" t="s">
        <v>813</v>
      </c>
      <c r="D2603" s="2"/>
      <c r="E2603" s="2"/>
      <c r="F2603" s="2"/>
      <c r="G2603" s="2"/>
      <c r="H2603" s="2"/>
      <c r="I2603" s="2"/>
      <c r="J2603" s="2"/>
      <c r="K2603" s="107"/>
    </row>
    <row r="2604" spans="1:11" x14ac:dyDescent="0.35">
      <c r="A2604" s="110">
        <v>29</v>
      </c>
      <c r="B2604" s="109" t="s">
        <v>812</v>
      </c>
      <c r="C2604" s="131" t="s">
        <v>811</v>
      </c>
      <c r="D2604" s="2"/>
      <c r="E2604" s="2"/>
      <c r="F2604" s="2"/>
      <c r="G2604" s="2"/>
      <c r="H2604" s="2"/>
      <c r="I2604" s="2"/>
      <c r="J2604" s="2"/>
      <c r="K2604" s="107"/>
    </row>
    <row r="2605" spans="1:11" x14ac:dyDescent="0.35">
      <c r="A2605" s="110">
        <v>30</v>
      </c>
      <c r="B2605" s="109" t="s">
        <v>810</v>
      </c>
      <c r="C2605" s="29" t="s">
        <v>809</v>
      </c>
      <c r="D2605" s="2"/>
      <c r="E2605" s="2"/>
      <c r="F2605" s="2"/>
      <c r="G2605" s="2"/>
      <c r="H2605" s="2"/>
      <c r="I2605" s="2"/>
      <c r="J2605" s="2"/>
      <c r="K2605" s="107"/>
    </row>
    <row r="2606" spans="1:11" x14ac:dyDescent="0.35">
      <c r="A2606" s="110">
        <v>31</v>
      </c>
      <c r="B2606" s="109" t="s">
        <v>808</v>
      </c>
      <c r="C2606" s="108" t="s">
        <v>807</v>
      </c>
      <c r="D2606" s="2"/>
      <c r="E2606" s="2"/>
      <c r="F2606" s="2"/>
      <c r="G2606" s="2"/>
      <c r="H2606" s="2"/>
      <c r="I2606" s="2"/>
      <c r="J2606" s="2"/>
      <c r="K2606" s="107"/>
    </row>
    <row r="2607" spans="1:11" x14ac:dyDescent="0.35">
      <c r="A2607" s="110">
        <v>32</v>
      </c>
      <c r="B2607" s="109" t="s">
        <v>806</v>
      </c>
      <c r="C2607" s="131" t="s">
        <v>805</v>
      </c>
      <c r="D2607" s="2"/>
      <c r="E2607" s="2"/>
      <c r="F2607" s="2"/>
      <c r="G2607" s="2"/>
      <c r="H2607" s="2"/>
      <c r="I2607" s="2"/>
      <c r="J2607" s="2"/>
      <c r="K2607" s="107"/>
    </row>
    <row r="2608" spans="1:11" x14ac:dyDescent="0.35">
      <c r="A2608" s="110">
        <v>33</v>
      </c>
      <c r="B2608" s="109" t="s">
        <v>804</v>
      </c>
      <c r="C2608" s="29" t="s">
        <v>803</v>
      </c>
      <c r="D2608" s="2"/>
      <c r="E2608" s="2"/>
      <c r="F2608" s="2"/>
      <c r="G2608" s="2"/>
      <c r="H2608" s="2"/>
      <c r="I2608" s="2"/>
      <c r="J2608" s="2"/>
      <c r="K2608" s="107"/>
    </row>
    <row r="2609" spans="1:11" x14ac:dyDescent="0.35">
      <c r="A2609" s="110">
        <v>34</v>
      </c>
      <c r="B2609" s="109" t="s">
        <v>802</v>
      </c>
      <c r="C2609" s="108" t="s">
        <v>801</v>
      </c>
      <c r="D2609" s="2"/>
      <c r="E2609" s="2"/>
      <c r="F2609" s="2"/>
      <c r="G2609" s="2"/>
      <c r="H2609" s="2"/>
      <c r="I2609" s="2"/>
      <c r="J2609" s="2"/>
      <c r="K2609" s="107"/>
    </row>
    <row r="2610" spans="1:11" x14ac:dyDescent="0.35">
      <c r="A2610" s="110">
        <v>35</v>
      </c>
      <c r="B2610" s="109" t="s">
        <v>800</v>
      </c>
      <c r="C2610" s="108" t="s">
        <v>799</v>
      </c>
      <c r="D2610" s="2"/>
      <c r="E2610" s="2"/>
      <c r="F2610" s="2"/>
      <c r="G2610" s="2"/>
      <c r="H2610" s="2"/>
      <c r="I2610" s="2"/>
      <c r="J2610" s="2"/>
      <c r="K2610" s="107"/>
    </row>
    <row r="2611" spans="1:11" ht="15" thickBot="1" x14ac:dyDescent="0.4">
      <c r="A2611" s="106">
        <v>36</v>
      </c>
      <c r="B2611" s="105" t="s">
        <v>798</v>
      </c>
      <c r="C2611" s="104" t="s">
        <v>797</v>
      </c>
      <c r="D2611" s="103"/>
      <c r="E2611" s="103"/>
      <c r="F2611" s="103"/>
      <c r="G2611" s="103"/>
      <c r="H2611" s="103"/>
      <c r="I2611" s="103"/>
      <c r="J2611" s="103"/>
      <c r="K2611" s="102"/>
    </row>
    <row r="2612" spans="1:11" x14ac:dyDescent="0.35">
      <c r="A2612" s="1"/>
      <c r="B2612" s="1"/>
      <c r="C2612" s="101"/>
    </row>
    <row r="2613" spans="1:11" x14ac:dyDescent="0.35">
      <c r="D2613" s="360" t="s">
        <v>299</v>
      </c>
      <c r="E2613" s="360"/>
      <c r="F2613" s="360"/>
      <c r="G2613" s="360"/>
      <c r="H2613" s="360"/>
      <c r="I2613" s="360"/>
      <c r="J2613" s="360"/>
      <c r="K2613" s="360"/>
    </row>
    <row r="2614" spans="1:11" x14ac:dyDescent="0.35">
      <c r="D2614" s="360" t="s">
        <v>298</v>
      </c>
      <c r="E2614" s="360"/>
      <c r="F2614" s="360"/>
      <c r="G2614" s="360"/>
      <c r="H2614" s="360"/>
      <c r="I2614" s="360"/>
      <c r="J2614" s="360"/>
      <c r="K2614" s="360"/>
    </row>
    <row r="2619" spans="1:11" x14ac:dyDescent="0.35">
      <c r="C2619" s="365" t="s">
        <v>297</v>
      </c>
      <c r="D2619" s="365"/>
      <c r="E2619" s="365"/>
      <c r="F2619" s="365"/>
      <c r="G2619" s="365"/>
      <c r="H2619" s="365"/>
      <c r="I2619" s="365"/>
      <c r="J2619" s="365"/>
      <c r="K2619" s="365"/>
    </row>
    <row r="2624" spans="1:11" x14ac:dyDescent="0.35">
      <c r="A2624" s="352" t="s">
        <v>379</v>
      </c>
      <c r="B2624" s="352"/>
      <c r="C2624" s="352"/>
      <c r="D2624" s="352"/>
      <c r="E2624" s="352"/>
      <c r="F2624" s="352"/>
      <c r="G2624" s="352"/>
      <c r="H2624" s="352"/>
      <c r="I2624" s="352"/>
      <c r="J2624" s="352"/>
      <c r="K2624" s="352"/>
    </row>
    <row r="2625" spans="1:11" x14ac:dyDescent="0.35">
      <c r="A2625" s="352" t="s">
        <v>378</v>
      </c>
      <c r="B2625" s="352"/>
      <c r="C2625" s="352"/>
      <c r="D2625" s="352"/>
      <c r="E2625" s="352"/>
      <c r="F2625" s="352"/>
      <c r="G2625" s="352"/>
      <c r="H2625" s="352"/>
      <c r="I2625" s="352"/>
      <c r="J2625" s="352"/>
      <c r="K2625" s="352"/>
    </row>
    <row r="2626" spans="1:11" x14ac:dyDescent="0.35">
      <c r="A2626" s="352" t="s">
        <v>377</v>
      </c>
      <c r="B2626" s="352"/>
      <c r="C2626" s="352"/>
      <c r="D2626" s="352"/>
      <c r="E2626" s="352"/>
      <c r="F2626" s="352"/>
      <c r="G2626" s="352"/>
      <c r="H2626" s="352"/>
      <c r="I2626" s="352"/>
      <c r="J2626" s="352"/>
      <c r="K2626" s="352"/>
    </row>
    <row r="2627" spans="1:11" x14ac:dyDescent="0.35">
      <c r="A2627" s="119"/>
      <c r="B2627" s="119"/>
      <c r="C2627" s="119"/>
      <c r="D2627" s="119"/>
      <c r="E2627" s="119"/>
      <c r="F2627" s="119"/>
      <c r="G2627" s="119"/>
      <c r="H2627" s="119"/>
      <c r="I2627" s="119"/>
      <c r="J2627" s="119"/>
      <c r="K2627" s="119"/>
    </row>
    <row r="2628" spans="1:11" x14ac:dyDescent="0.35">
      <c r="A2628" s="352" t="s">
        <v>796</v>
      </c>
      <c r="B2628" s="352"/>
      <c r="C2628" s="352"/>
      <c r="D2628" s="352"/>
      <c r="E2628" s="352"/>
      <c r="F2628" s="352"/>
      <c r="G2628" s="352"/>
      <c r="H2628" s="352"/>
      <c r="I2628" s="352"/>
      <c r="J2628" s="352"/>
      <c r="K2628" s="352"/>
    </row>
    <row r="2630" spans="1:11" x14ac:dyDescent="0.35">
      <c r="A2630" t="s">
        <v>375</v>
      </c>
    </row>
    <row r="2632" spans="1:11" x14ac:dyDescent="0.35">
      <c r="A2632" t="s">
        <v>374</v>
      </c>
    </row>
    <row r="2633" spans="1:11" x14ac:dyDescent="0.35">
      <c r="A2633" t="s">
        <v>373</v>
      </c>
    </row>
    <row r="2634" spans="1:11" ht="15" thickBot="1" x14ac:dyDescent="0.4"/>
    <row r="2635" spans="1:11" x14ac:dyDescent="0.35">
      <c r="A2635" s="353" t="s">
        <v>372</v>
      </c>
      <c r="B2635" s="357"/>
      <c r="C2635" s="361" t="s">
        <v>371</v>
      </c>
      <c r="D2635" s="357" t="s">
        <v>370</v>
      </c>
      <c r="E2635" s="357"/>
      <c r="F2635" s="357"/>
      <c r="G2635" s="357"/>
      <c r="H2635" s="357"/>
      <c r="I2635" s="357"/>
      <c r="J2635" s="361" t="s">
        <v>369</v>
      </c>
      <c r="K2635" s="363" t="s">
        <v>368</v>
      </c>
    </row>
    <row r="2636" spans="1:11" ht="15" thickBot="1" x14ac:dyDescent="0.4">
      <c r="A2636" s="118" t="s">
        <v>367</v>
      </c>
      <c r="B2636" s="117" t="s">
        <v>366</v>
      </c>
      <c r="C2636" s="362"/>
      <c r="D2636" s="117">
        <v>1</v>
      </c>
      <c r="E2636" s="117">
        <v>2</v>
      </c>
      <c r="F2636" s="117">
        <v>3</v>
      </c>
      <c r="G2636" s="117">
        <v>4</v>
      </c>
      <c r="H2636" s="117">
        <v>5</v>
      </c>
      <c r="I2636" s="117">
        <v>6</v>
      </c>
      <c r="J2636" s="362"/>
      <c r="K2636" s="364"/>
    </row>
    <row r="2637" spans="1:11" x14ac:dyDescent="0.35">
      <c r="A2637" s="116">
        <v>1</v>
      </c>
      <c r="B2637" s="115" t="s">
        <v>795</v>
      </c>
      <c r="C2637" s="132" t="s">
        <v>794</v>
      </c>
      <c r="D2637" s="113"/>
      <c r="E2637" s="113"/>
      <c r="F2637" s="113"/>
      <c r="G2637" s="113"/>
      <c r="H2637" s="113"/>
      <c r="I2637" s="113"/>
      <c r="J2637" s="113"/>
      <c r="K2637" s="112"/>
    </row>
    <row r="2638" spans="1:11" x14ac:dyDescent="0.35">
      <c r="A2638" s="111">
        <v>2</v>
      </c>
      <c r="B2638" s="109" t="s">
        <v>793</v>
      </c>
      <c r="C2638" s="108" t="s">
        <v>792</v>
      </c>
      <c r="D2638" s="2"/>
      <c r="E2638" s="2"/>
      <c r="F2638" s="2"/>
      <c r="G2638" s="2"/>
      <c r="H2638" s="2"/>
      <c r="I2638" s="2"/>
      <c r="J2638" s="2"/>
      <c r="K2638" s="107"/>
    </row>
    <row r="2639" spans="1:11" x14ac:dyDescent="0.35">
      <c r="A2639" s="111">
        <v>3</v>
      </c>
      <c r="B2639" s="109" t="s">
        <v>791</v>
      </c>
      <c r="C2639" s="29" t="s">
        <v>790</v>
      </c>
      <c r="D2639" s="2"/>
      <c r="E2639" s="2"/>
      <c r="F2639" s="2"/>
      <c r="G2639" s="2"/>
      <c r="H2639" s="2"/>
      <c r="I2639" s="2"/>
      <c r="J2639" s="2"/>
      <c r="K2639" s="107"/>
    </row>
    <row r="2640" spans="1:11" x14ac:dyDescent="0.35">
      <c r="A2640" s="111">
        <v>4</v>
      </c>
      <c r="B2640" s="109" t="s">
        <v>789</v>
      </c>
      <c r="C2640" s="29" t="s">
        <v>788</v>
      </c>
      <c r="D2640" s="2"/>
      <c r="E2640" s="2"/>
      <c r="F2640" s="2"/>
      <c r="G2640" s="2"/>
      <c r="H2640" s="2"/>
      <c r="I2640" s="2"/>
      <c r="J2640" s="2"/>
      <c r="K2640" s="107"/>
    </row>
    <row r="2641" spans="1:11" x14ac:dyDescent="0.35">
      <c r="A2641" s="111">
        <v>5</v>
      </c>
      <c r="B2641" s="109" t="s">
        <v>787</v>
      </c>
      <c r="C2641" s="29" t="s">
        <v>786</v>
      </c>
      <c r="D2641" s="2"/>
      <c r="E2641" s="2"/>
      <c r="F2641" s="2"/>
      <c r="G2641" s="2"/>
      <c r="H2641" s="2"/>
      <c r="I2641" s="2"/>
      <c r="J2641" s="2"/>
      <c r="K2641" s="107"/>
    </row>
    <row r="2642" spans="1:11" x14ac:dyDescent="0.35">
      <c r="A2642" s="111">
        <v>6</v>
      </c>
      <c r="B2642" s="109" t="s">
        <v>785</v>
      </c>
      <c r="C2642" s="131" t="s">
        <v>784</v>
      </c>
      <c r="D2642" s="2"/>
      <c r="E2642" s="2"/>
      <c r="F2642" s="2"/>
      <c r="G2642" s="2"/>
      <c r="H2642" s="2"/>
      <c r="I2642" s="2"/>
      <c r="J2642" s="2"/>
      <c r="K2642" s="107"/>
    </row>
    <row r="2643" spans="1:11" x14ac:dyDescent="0.35">
      <c r="A2643" s="111">
        <v>7</v>
      </c>
      <c r="B2643" s="109" t="s">
        <v>783</v>
      </c>
      <c r="C2643" s="29" t="s">
        <v>782</v>
      </c>
      <c r="D2643" s="2"/>
      <c r="E2643" s="2"/>
      <c r="F2643" s="2"/>
      <c r="G2643" s="2"/>
      <c r="H2643" s="2"/>
      <c r="I2643" s="2"/>
      <c r="J2643" s="2"/>
      <c r="K2643" s="107"/>
    </row>
    <row r="2644" spans="1:11" x14ac:dyDescent="0.35">
      <c r="A2644" s="111">
        <v>8</v>
      </c>
      <c r="B2644" s="109" t="s">
        <v>781</v>
      </c>
      <c r="C2644" s="130" t="s">
        <v>780</v>
      </c>
      <c r="D2644" s="2"/>
      <c r="E2644" s="2"/>
      <c r="F2644" s="2"/>
      <c r="G2644" s="2"/>
      <c r="H2644" s="2"/>
      <c r="I2644" s="2"/>
      <c r="J2644" s="2"/>
      <c r="K2644" s="107"/>
    </row>
    <row r="2645" spans="1:11" x14ac:dyDescent="0.35">
      <c r="A2645" s="111">
        <v>9</v>
      </c>
      <c r="B2645" s="109" t="s">
        <v>779</v>
      </c>
      <c r="C2645" s="29" t="s">
        <v>778</v>
      </c>
      <c r="D2645" s="2"/>
      <c r="E2645" s="2"/>
      <c r="F2645" s="2"/>
      <c r="G2645" s="2"/>
      <c r="H2645" s="2"/>
      <c r="I2645" s="2"/>
      <c r="J2645" s="2"/>
      <c r="K2645" s="107"/>
    </row>
    <row r="2646" spans="1:11" x14ac:dyDescent="0.35">
      <c r="A2646" s="111">
        <v>10</v>
      </c>
      <c r="B2646" s="109" t="s">
        <v>777</v>
      </c>
      <c r="C2646" s="29" t="s">
        <v>776</v>
      </c>
      <c r="D2646" s="2"/>
      <c r="E2646" s="2"/>
      <c r="F2646" s="2"/>
      <c r="G2646" s="2"/>
      <c r="H2646" s="2"/>
      <c r="I2646" s="2"/>
      <c r="J2646" s="2"/>
      <c r="K2646" s="107"/>
    </row>
    <row r="2647" spans="1:11" x14ac:dyDescent="0.35">
      <c r="A2647" s="111">
        <v>11</v>
      </c>
      <c r="B2647" s="109" t="s">
        <v>775</v>
      </c>
      <c r="C2647" s="29" t="s">
        <v>774</v>
      </c>
      <c r="D2647" s="2"/>
      <c r="E2647" s="2"/>
      <c r="F2647" s="2"/>
      <c r="G2647" s="2"/>
      <c r="H2647" s="2"/>
      <c r="I2647" s="2"/>
      <c r="J2647" s="2"/>
      <c r="K2647" s="107"/>
    </row>
    <row r="2648" spans="1:11" x14ac:dyDescent="0.35">
      <c r="A2648" s="111">
        <v>12</v>
      </c>
      <c r="B2648" s="109" t="s">
        <v>773</v>
      </c>
      <c r="C2648" s="29" t="s">
        <v>772</v>
      </c>
      <c r="D2648" s="2"/>
      <c r="E2648" s="2"/>
      <c r="F2648" s="2"/>
      <c r="G2648" s="2"/>
      <c r="H2648" s="2"/>
      <c r="I2648" s="2"/>
      <c r="J2648" s="2"/>
      <c r="K2648" s="107"/>
    </row>
    <row r="2649" spans="1:11" x14ac:dyDescent="0.35">
      <c r="A2649" s="111">
        <v>13</v>
      </c>
      <c r="B2649" s="109" t="s">
        <v>771</v>
      </c>
      <c r="C2649" s="29" t="s">
        <v>770</v>
      </c>
      <c r="D2649" s="2"/>
      <c r="E2649" s="2"/>
      <c r="F2649" s="2"/>
      <c r="G2649" s="2"/>
      <c r="H2649" s="2"/>
      <c r="I2649" s="2"/>
      <c r="J2649" s="2"/>
      <c r="K2649" s="107"/>
    </row>
    <row r="2650" spans="1:11" x14ac:dyDescent="0.35">
      <c r="A2650" s="111">
        <v>14</v>
      </c>
      <c r="B2650" s="109" t="s">
        <v>769</v>
      </c>
      <c r="C2650" s="29" t="s">
        <v>768</v>
      </c>
      <c r="D2650" s="2"/>
      <c r="E2650" s="2"/>
      <c r="F2650" s="2"/>
      <c r="G2650" s="2"/>
      <c r="H2650" s="2"/>
      <c r="I2650" s="2"/>
      <c r="J2650" s="2"/>
      <c r="K2650" s="107"/>
    </row>
    <row r="2651" spans="1:11" x14ac:dyDescent="0.35">
      <c r="A2651" s="111">
        <v>15</v>
      </c>
      <c r="B2651" s="109" t="s">
        <v>767</v>
      </c>
      <c r="C2651" s="29" t="s">
        <v>766</v>
      </c>
      <c r="D2651" s="2"/>
      <c r="E2651" s="2"/>
      <c r="F2651" s="2"/>
      <c r="G2651" s="2"/>
      <c r="H2651" s="2"/>
      <c r="I2651" s="2"/>
      <c r="J2651" s="2"/>
      <c r="K2651" s="107"/>
    </row>
    <row r="2652" spans="1:11" x14ac:dyDescent="0.35">
      <c r="A2652" s="111">
        <v>16</v>
      </c>
      <c r="B2652" s="109" t="s">
        <v>765</v>
      </c>
      <c r="C2652" s="29" t="s">
        <v>764</v>
      </c>
      <c r="D2652" s="2"/>
      <c r="E2652" s="2"/>
      <c r="F2652" s="2"/>
      <c r="G2652" s="2"/>
      <c r="H2652" s="2"/>
      <c r="I2652" s="2"/>
      <c r="J2652" s="2"/>
      <c r="K2652" s="107"/>
    </row>
    <row r="2653" spans="1:11" x14ac:dyDescent="0.35">
      <c r="A2653" s="111">
        <v>17</v>
      </c>
      <c r="B2653" s="109" t="s">
        <v>763</v>
      </c>
      <c r="C2653" s="130" t="s">
        <v>762</v>
      </c>
      <c r="D2653" s="2"/>
      <c r="E2653" s="2"/>
      <c r="F2653" s="2"/>
      <c r="G2653" s="2"/>
      <c r="H2653" s="2"/>
      <c r="I2653" s="2"/>
      <c r="J2653" s="2"/>
      <c r="K2653" s="107"/>
    </row>
    <row r="2654" spans="1:11" x14ac:dyDescent="0.35">
      <c r="A2654" s="111">
        <v>18</v>
      </c>
      <c r="B2654" s="109" t="s">
        <v>761</v>
      </c>
      <c r="C2654" s="29" t="s">
        <v>760</v>
      </c>
      <c r="D2654" s="2"/>
      <c r="E2654" s="2"/>
      <c r="F2654" s="2"/>
      <c r="G2654" s="2"/>
      <c r="H2654" s="2"/>
      <c r="I2654" s="2"/>
      <c r="J2654" s="2"/>
      <c r="K2654" s="107"/>
    </row>
    <row r="2655" spans="1:11" x14ac:dyDescent="0.35">
      <c r="A2655" s="111">
        <v>19</v>
      </c>
      <c r="B2655" s="109" t="s">
        <v>759</v>
      </c>
      <c r="C2655" s="130" t="s">
        <v>758</v>
      </c>
      <c r="D2655" s="2"/>
      <c r="E2655" s="2"/>
      <c r="F2655" s="2"/>
      <c r="G2655" s="2"/>
      <c r="H2655" s="2"/>
      <c r="I2655" s="2"/>
      <c r="J2655" s="2"/>
      <c r="K2655" s="107"/>
    </row>
    <row r="2656" spans="1:11" x14ac:dyDescent="0.35">
      <c r="A2656" s="111">
        <v>20</v>
      </c>
      <c r="B2656" s="109" t="s">
        <v>757</v>
      </c>
      <c r="C2656" s="29" t="s">
        <v>756</v>
      </c>
      <c r="D2656" s="2"/>
      <c r="E2656" s="2"/>
      <c r="F2656" s="2"/>
      <c r="G2656" s="2"/>
      <c r="H2656" s="2"/>
      <c r="I2656" s="2"/>
      <c r="J2656" s="2"/>
      <c r="K2656" s="107"/>
    </row>
    <row r="2657" spans="1:11" x14ac:dyDescent="0.35">
      <c r="A2657" s="111">
        <v>21</v>
      </c>
      <c r="B2657" s="109" t="s">
        <v>755</v>
      </c>
      <c r="C2657" s="29" t="s">
        <v>754</v>
      </c>
      <c r="D2657" s="2"/>
      <c r="E2657" s="2"/>
      <c r="F2657" s="2"/>
      <c r="G2657" s="2"/>
      <c r="H2657" s="2"/>
      <c r="I2657" s="2"/>
      <c r="J2657" s="2"/>
      <c r="K2657" s="107"/>
    </row>
    <row r="2658" spans="1:11" x14ac:dyDescent="0.35">
      <c r="A2658" s="111">
        <v>22</v>
      </c>
      <c r="B2658" s="109" t="s">
        <v>753</v>
      </c>
      <c r="C2658" s="130" t="s">
        <v>752</v>
      </c>
      <c r="D2658" s="2"/>
      <c r="E2658" s="2"/>
      <c r="F2658" s="2"/>
      <c r="G2658" s="2"/>
      <c r="H2658" s="2"/>
      <c r="I2658" s="2"/>
      <c r="J2658" s="2"/>
      <c r="K2658" s="107"/>
    </row>
    <row r="2659" spans="1:11" x14ac:dyDescent="0.35">
      <c r="A2659" s="111">
        <v>23</v>
      </c>
      <c r="B2659" s="109" t="s">
        <v>751</v>
      </c>
      <c r="C2659" s="29" t="s">
        <v>750</v>
      </c>
      <c r="D2659" s="2"/>
      <c r="E2659" s="2"/>
      <c r="F2659" s="2"/>
      <c r="G2659" s="2"/>
      <c r="H2659" s="2"/>
      <c r="I2659" s="2"/>
      <c r="J2659" s="2"/>
      <c r="K2659" s="107"/>
    </row>
    <row r="2660" spans="1:11" x14ac:dyDescent="0.35">
      <c r="A2660" s="111">
        <v>24</v>
      </c>
      <c r="B2660" s="109" t="s">
        <v>749</v>
      </c>
      <c r="C2660" s="29" t="s">
        <v>748</v>
      </c>
      <c r="D2660" s="2"/>
      <c r="E2660" s="2"/>
      <c r="F2660" s="2"/>
      <c r="G2660" s="2"/>
      <c r="H2660" s="2"/>
      <c r="I2660" s="2"/>
      <c r="J2660" s="2"/>
      <c r="K2660" s="107"/>
    </row>
    <row r="2661" spans="1:11" x14ac:dyDescent="0.35">
      <c r="A2661" s="111">
        <v>25</v>
      </c>
      <c r="B2661" s="109" t="s">
        <v>747</v>
      </c>
      <c r="C2661" s="130" t="s">
        <v>746</v>
      </c>
      <c r="D2661" s="2"/>
      <c r="E2661" s="2"/>
      <c r="F2661" s="2"/>
      <c r="G2661" s="2"/>
      <c r="H2661" s="2"/>
      <c r="I2661" s="2"/>
      <c r="J2661" s="2"/>
      <c r="K2661" s="107"/>
    </row>
    <row r="2662" spans="1:11" x14ac:dyDescent="0.35">
      <c r="A2662" s="111">
        <v>26</v>
      </c>
      <c r="B2662" s="109" t="s">
        <v>745</v>
      </c>
      <c r="C2662" s="130" t="s">
        <v>744</v>
      </c>
      <c r="D2662" s="2"/>
      <c r="E2662" s="2"/>
      <c r="F2662" s="2"/>
      <c r="G2662" s="2"/>
      <c r="H2662" s="2"/>
      <c r="I2662" s="2"/>
      <c r="J2662" s="2"/>
      <c r="K2662" s="107"/>
    </row>
    <row r="2663" spans="1:11" x14ac:dyDescent="0.35">
      <c r="A2663" s="111">
        <v>27</v>
      </c>
      <c r="B2663" s="109" t="s">
        <v>743</v>
      </c>
      <c r="C2663" s="29" t="s">
        <v>742</v>
      </c>
      <c r="D2663" s="2"/>
      <c r="E2663" s="2"/>
      <c r="F2663" s="2"/>
      <c r="G2663" s="2"/>
      <c r="H2663" s="2"/>
      <c r="I2663" s="2"/>
      <c r="J2663" s="2"/>
      <c r="K2663" s="107"/>
    </row>
    <row r="2664" spans="1:11" x14ac:dyDescent="0.35">
      <c r="A2664" s="111">
        <v>28</v>
      </c>
      <c r="B2664" s="109" t="s">
        <v>741</v>
      </c>
      <c r="C2664" s="130" t="s">
        <v>740</v>
      </c>
      <c r="D2664" s="2"/>
      <c r="E2664" s="2"/>
      <c r="F2664" s="2"/>
      <c r="G2664" s="2"/>
      <c r="H2664" s="2"/>
      <c r="I2664" s="2"/>
      <c r="J2664" s="2"/>
      <c r="K2664" s="107"/>
    </row>
    <row r="2665" spans="1:11" x14ac:dyDescent="0.35">
      <c r="A2665" s="110">
        <v>29</v>
      </c>
      <c r="B2665" s="109" t="s">
        <v>739</v>
      </c>
      <c r="C2665" s="29" t="s">
        <v>738</v>
      </c>
      <c r="D2665" s="2"/>
      <c r="E2665" s="2"/>
      <c r="F2665" s="2"/>
      <c r="G2665" s="2"/>
      <c r="H2665" s="2"/>
      <c r="I2665" s="2"/>
      <c r="J2665" s="2"/>
      <c r="K2665" s="107"/>
    </row>
    <row r="2666" spans="1:11" x14ac:dyDescent="0.35">
      <c r="A2666" s="110">
        <v>30</v>
      </c>
      <c r="B2666" s="109" t="s">
        <v>737</v>
      </c>
      <c r="C2666" s="29" t="s">
        <v>736</v>
      </c>
      <c r="D2666" s="2"/>
      <c r="E2666" s="2"/>
      <c r="F2666" s="2"/>
      <c r="G2666" s="2"/>
      <c r="H2666" s="2"/>
      <c r="I2666" s="2"/>
      <c r="J2666" s="2"/>
      <c r="K2666" s="107"/>
    </row>
    <row r="2667" spans="1:11" x14ac:dyDescent="0.35">
      <c r="A2667" s="110">
        <v>31</v>
      </c>
      <c r="B2667" s="109" t="s">
        <v>735</v>
      </c>
      <c r="C2667" s="130" t="s">
        <v>734</v>
      </c>
      <c r="D2667" s="2"/>
      <c r="E2667" s="2"/>
      <c r="F2667" s="2"/>
      <c r="G2667" s="2"/>
      <c r="H2667" s="2"/>
      <c r="I2667" s="2"/>
      <c r="J2667" s="2"/>
      <c r="K2667" s="107"/>
    </row>
    <row r="2668" spans="1:11" ht="15" thickBot="1" x14ac:dyDescent="0.4">
      <c r="A2668" s="106">
        <v>32</v>
      </c>
      <c r="B2668" s="105" t="s">
        <v>733</v>
      </c>
      <c r="C2668" s="129" t="s">
        <v>732</v>
      </c>
      <c r="D2668" s="103"/>
      <c r="E2668" s="103"/>
      <c r="F2668" s="103"/>
      <c r="G2668" s="103"/>
      <c r="H2668" s="103"/>
      <c r="I2668" s="103"/>
      <c r="J2668" s="103"/>
      <c r="K2668" s="102"/>
    </row>
    <row r="2669" spans="1:11" x14ac:dyDescent="0.35">
      <c r="A2669" s="1"/>
      <c r="B2669" s="1"/>
      <c r="C2669" s="101"/>
    </row>
    <row r="2670" spans="1:11" x14ac:dyDescent="0.35">
      <c r="D2670" s="360" t="s">
        <v>299</v>
      </c>
      <c r="E2670" s="360"/>
      <c r="F2670" s="360"/>
      <c r="G2670" s="360"/>
      <c r="H2670" s="360"/>
      <c r="I2670" s="360"/>
      <c r="J2670" s="360"/>
      <c r="K2670" s="360"/>
    </row>
    <row r="2671" spans="1:11" x14ac:dyDescent="0.35">
      <c r="D2671" s="360" t="s">
        <v>298</v>
      </c>
      <c r="E2671" s="360"/>
      <c r="F2671" s="360"/>
      <c r="G2671" s="360"/>
      <c r="H2671" s="360"/>
      <c r="I2671" s="360"/>
      <c r="J2671" s="360"/>
      <c r="K2671" s="360"/>
    </row>
    <row r="2676" spans="1:11" x14ac:dyDescent="0.35">
      <c r="C2676" s="365" t="s">
        <v>297</v>
      </c>
      <c r="D2676" s="365"/>
      <c r="E2676" s="365"/>
      <c r="F2676" s="365"/>
      <c r="G2676" s="365"/>
      <c r="H2676" s="365"/>
      <c r="I2676" s="365"/>
      <c r="J2676" s="365"/>
      <c r="K2676" s="365"/>
    </row>
    <row r="2685" spans="1:11" x14ac:dyDescent="0.35">
      <c r="A2685" s="352" t="s">
        <v>379</v>
      </c>
      <c r="B2685" s="352"/>
      <c r="C2685" s="352"/>
      <c r="D2685" s="352"/>
      <c r="E2685" s="352"/>
      <c r="F2685" s="352"/>
      <c r="G2685" s="352"/>
      <c r="H2685" s="352"/>
      <c r="I2685" s="352"/>
      <c r="J2685" s="352"/>
      <c r="K2685" s="352"/>
    </row>
    <row r="2686" spans="1:11" x14ac:dyDescent="0.35">
      <c r="A2686" s="352" t="s">
        <v>378</v>
      </c>
      <c r="B2686" s="352"/>
      <c r="C2686" s="352"/>
      <c r="D2686" s="352"/>
      <c r="E2686" s="352"/>
      <c r="F2686" s="352"/>
      <c r="G2686" s="352"/>
      <c r="H2686" s="352"/>
      <c r="I2686" s="352"/>
      <c r="J2686" s="352"/>
      <c r="K2686" s="352"/>
    </row>
    <row r="2687" spans="1:11" x14ac:dyDescent="0.35">
      <c r="A2687" s="352" t="s">
        <v>377</v>
      </c>
      <c r="B2687" s="352"/>
      <c r="C2687" s="352"/>
      <c r="D2687" s="352"/>
      <c r="E2687" s="352"/>
      <c r="F2687" s="352"/>
      <c r="G2687" s="352"/>
      <c r="H2687" s="352"/>
      <c r="I2687" s="352"/>
      <c r="J2687" s="352"/>
      <c r="K2687" s="352"/>
    </row>
    <row r="2688" spans="1:11" x14ac:dyDescent="0.35">
      <c r="A2688" s="119"/>
      <c r="B2688" s="119"/>
      <c r="C2688" s="119"/>
      <c r="D2688" s="119"/>
      <c r="E2688" s="119"/>
      <c r="F2688" s="119"/>
      <c r="G2688" s="119"/>
      <c r="H2688" s="119"/>
      <c r="I2688" s="119"/>
      <c r="J2688" s="119"/>
      <c r="K2688" s="119"/>
    </row>
    <row r="2689" spans="1:11" x14ac:dyDescent="0.35">
      <c r="A2689" s="352" t="s">
        <v>731</v>
      </c>
      <c r="B2689" s="352"/>
      <c r="C2689" s="352"/>
      <c r="D2689" s="352"/>
      <c r="E2689" s="352"/>
      <c r="F2689" s="352"/>
      <c r="G2689" s="352"/>
      <c r="H2689" s="352"/>
      <c r="I2689" s="352"/>
      <c r="J2689" s="352"/>
      <c r="K2689" s="352"/>
    </row>
    <row r="2691" spans="1:11" x14ac:dyDescent="0.35">
      <c r="A2691" t="s">
        <v>375</v>
      </c>
    </row>
    <row r="2693" spans="1:11" x14ac:dyDescent="0.35">
      <c r="A2693" t="s">
        <v>374</v>
      </c>
    </row>
    <row r="2694" spans="1:11" x14ac:dyDescent="0.35">
      <c r="A2694" t="s">
        <v>373</v>
      </c>
    </row>
    <row r="2695" spans="1:11" ht="15" thickBot="1" x14ac:dyDescent="0.4"/>
    <row r="2696" spans="1:11" x14ac:dyDescent="0.35">
      <c r="A2696" s="353" t="s">
        <v>372</v>
      </c>
      <c r="B2696" s="357"/>
      <c r="C2696" s="361" t="s">
        <v>371</v>
      </c>
      <c r="D2696" s="357" t="s">
        <v>370</v>
      </c>
      <c r="E2696" s="357"/>
      <c r="F2696" s="357"/>
      <c r="G2696" s="357"/>
      <c r="H2696" s="357"/>
      <c r="I2696" s="357"/>
      <c r="J2696" s="361" t="s">
        <v>369</v>
      </c>
      <c r="K2696" s="363" t="s">
        <v>368</v>
      </c>
    </row>
    <row r="2697" spans="1:11" ht="15" thickBot="1" x14ac:dyDescent="0.4">
      <c r="A2697" s="118" t="s">
        <v>367</v>
      </c>
      <c r="B2697" s="117" t="s">
        <v>366</v>
      </c>
      <c r="C2697" s="362"/>
      <c r="D2697" s="117">
        <v>1</v>
      </c>
      <c r="E2697" s="117">
        <v>2</v>
      </c>
      <c r="F2697" s="117">
        <v>3</v>
      </c>
      <c r="G2697" s="117">
        <v>4</v>
      </c>
      <c r="H2697" s="117">
        <v>5</v>
      </c>
      <c r="I2697" s="117">
        <v>6</v>
      </c>
      <c r="J2697" s="362"/>
      <c r="K2697" s="364"/>
    </row>
    <row r="2698" spans="1:11" x14ac:dyDescent="0.35">
      <c r="A2698" s="116">
        <v>1</v>
      </c>
      <c r="B2698" s="115" t="s">
        <v>730</v>
      </c>
      <c r="C2698" s="114" t="s">
        <v>729</v>
      </c>
      <c r="D2698" s="113"/>
      <c r="E2698" s="113"/>
      <c r="F2698" s="113"/>
      <c r="G2698" s="113"/>
      <c r="H2698" s="113"/>
      <c r="I2698" s="113"/>
      <c r="J2698" s="113"/>
      <c r="K2698" s="112"/>
    </row>
    <row r="2699" spans="1:11" x14ac:dyDescent="0.35">
      <c r="A2699" s="111">
        <v>2</v>
      </c>
      <c r="B2699" s="109" t="s">
        <v>728</v>
      </c>
      <c r="C2699" s="108" t="s">
        <v>727</v>
      </c>
      <c r="D2699" s="2"/>
      <c r="E2699" s="2"/>
      <c r="F2699" s="2"/>
      <c r="G2699" s="2"/>
      <c r="H2699" s="2"/>
      <c r="I2699" s="2"/>
      <c r="J2699" s="2"/>
      <c r="K2699" s="107"/>
    </row>
    <row r="2700" spans="1:11" x14ac:dyDescent="0.35">
      <c r="A2700" s="111">
        <v>3</v>
      </c>
      <c r="B2700" s="109" t="s">
        <v>726</v>
      </c>
      <c r="C2700" s="108" t="s">
        <v>725</v>
      </c>
      <c r="D2700" s="2"/>
      <c r="E2700" s="2"/>
      <c r="F2700" s="2"/>
      <c r="G2700" s="2"/>
      <c r="H2700" s="2"/>
      <c r="I2700" s="2"/>
      <c r="J2700" s="2"/>
      <c r="K2700" s="107"/>
    </row>
    <row r="2701" spans="1:11" x14ac:dyDescent="0.35">
      <c r="A2701" s="111">
        <v>4</v>
      </c>
      <c r="B2701" s="109" t="s">
        <v>724</v>
      </c>
      <c r="C2701" s="108" t="s">
        <v>723</v>
      </c>
      <c r="D2701" s="2"/>
      <c r="E2701" s="2"/>
      <c r="F2701" s="2"/>
      <c r="G2701" s="2"/>
      <c r="H2701" s="2"/>
      <c r="I2701" s="2"/>
      <c r="J2701" s="2"/>
      <c r="K2701" s="107"/>
    </row>
    <row r="2702" spans="1:11" x14ac:dyDescent="0.35">
      <c r="A2702" s="111">
        <v>5</v>
      </c>
      <c r="B2702" s="109" t="s">
        <v>722</v>
      </c>
      <c r="C2702" s="108" t="s">
        <v>721</v>
      </c>
      <c r="D2702" s="2"/>
      <c r="E2702" s="2"/>
      <c r="F2702" s="2"/>
      <c r="G2702" s="2"/>
      <c r="H2702" s="2"/>
      <c r="I2702" s="2"/>
      <c r="J2702" s="2"/>
      <c r="K2702" s="107"/>
    </row>
    <row r="2703" spans="1:11" x14ac:dyDescent="0.35">
      <c r="A2703" s="111">
        <v>6</v>
      </c>
      <c r="B2703" s="109" t="s">
        <v>720</v>
      </c>
      <c r="C2703" s="108" t="s">
        <v>719</v>
      </c>
      <c r="D2703" s="2"/>
      <c r="E2703" s="2"/>
      <c r="F2703" s="2"/>
      <c r="G2703" s="2"/>
      <c r="H2703" s="2"/>
      <c r="I2703" s="2"/>
      <c r="J2703" s="2"/>
      <c r="K2703" s="107"/>
    </row>
    <row r="2704" spans="1:11" x14ac:dyDescent="0.35">
      <c r="A2704" s="111">
        <v>7</v>
      </c>
      <c r="B2704" s="109" t="s">
        <v>718</v>
      </c>
      <c r="C2704" s="108" t="s">
        <v>717</v>
      </c>
      <c r="D2704" s="2"/>
      <c r="E2704" s="2"/>
      <c r="F2704" s="2"/>
      <c r="G2704" s="2"/>
      <c r="H2704" s="2"/>
      <c r="I2704" s="2"/>
      <c r="J2704" s="2"/>
      <c r="K2704" s="107"/>
    </row>
    <row r="2705" spans="1:11" x14ac:dyDescent="0.35">
      <c r="A2705" s="111">
        <v>8</v>
      </c>
      <c r="B2705" s="109" t="s">
        <v>716</v>
      </c>
      <c r="C2705" s="108" t="s">
        <v>715</v>
      </c>
      <c r="D2705" s="2"/>
      <c r="E2705" s="2"/>
      <c r="F2705" s="2"/>
      <c r="G2705" s="2"/>
      <c r="H2705" s="2"/>
      <c r="I2705" s="2"/>
      <c r="J2705" s="2"/>
      <c r="K2705" s="107"/>
    </row>
    <row r="2706" spans="1:11" x14ac:dyDescent="0.35">
      <c r="A2706" s="111">
        <v>9</v>
      </c>
      <c r="B2706" s="109" t="s">
        <v>714</v>
      </c>
      <c r="C2706" s="108" t="s">
        <v>713</v>
      </c>
      <c r="D2706" s="2"/>
      <c r="E2706" s="2"/>
      <c r="F2706" s="2"/>
      <c r="G2706" s="2"/>
      <c r="H2706" s="2"/>
      <c r="I2706" s="2"/>
      <c r="J2706" s="2"/>
      <c r="K2706" s="107"/>
    </row>
    <row r="2707" spans="1:11" x14ac:dyDescent="0.35">
      <c r="A2707" s="111">
        <v>10</v>
      </c>
      <c r="B2707" s="109" t="s">
        <v>712</v>
      </c>
      <c r="C2707" s="108" t="s">
        <v>711</v>
      </c>
      <c r="D2707" s="2"/>
      <c r="E2707" s="2"/>
      <c r="F2707" s="2"/>
      <c r="G2707" s="2"/>
      <c r="H2707" s="2"/>
      <c r="I2707" s="2"/>
      <c r="J2707" s="2"/>
      <c r="K2707" s="107"/>
    </row>
    <row r="2708" spans="1:11" x14ac:dyDescent="0.35">
      <c r="A2708" s="111">
        <v>11</v>
      </c>
      <c r="B2708" s="109" t="s">
        <v>710</v>
      </c>
      <c r="C2708" s="108" t="s">
        <v>709</v>
      </c>
      <c r="D2708" s="2"/>
      <c r="E2708" s="2"/>
      <c r="F2708" s="2"/>
      <c r="G2708" s="2"/>
      <c r="H2708" s="2"/>
      <c r="I2708" s="2"/>
      <c r="J2708" s="2"/>
      <c r="K2708" s="107"/>
    </row>
    <row r="2709" spans="1:11" x14ac:dyDescent="0.35">
      <c r="A2709" s="111">
        <v>12</v>
      </c>
      <c r="B2709" s="109" t="s">
        <v>708</v>
      </c>
      <c r="C2709" s="108" t="s">
        <v>707</v>
      </c>
      <c r="D2709" s="2"/>
      <c r="E2709" s="2"/>
      <c r="F2709" s="2"/>
      <c r="G2709" s="2"/>
      <c r="H2709" s="2"/>
      <c r="I2709" s="2"/>
      <c r="J2709" s="2"/>
      <c r="K2709" s="107"/>
    </row>
    <row r="2710" spans="1:11" x14ac:dyDescent="0.35">
      <c r="A2710" s="111">
        <v>13</v>
      </c>
      <c r="B2710" s="109" t="s">
        <v>706</v>
      </c>
      <c r="C2710" s="108" t="s">
        <v>705</v>
      </c>
      <c r="D2710" s="2"/>
      <c r="E2710" s="2"/>
      <c r="F2710" s="2"/>
      <c r="G2710" s="2"/>
      <c r="H2710" s="2"/>
      <c r="I2710" s="2"/>
      <c r="J2710" s="2"/>
      <c r="K2710" s="107"/>
    </row>
    <row r="2711" spans="1:11" x14ac:dyDescent="0.35">
      <c r="A2711" s="111">
        <v>14</v>
      </c>
      <c r="B2711" s="109" t="s">
        <v>704</v>
      </c>
      <c r="C2711" s="108" t="s">
        <v>703</v>
      </c>
      <c r="D2711" s="2"/>
      <c r="E2711" s="2"/>
      <c r="F2711" s="2"/>
      <c r="G2711" s="2"/>
      <c r="H2711" s="2"/>
      <c r="I2711" s="2"/>
      <c r="J2711" s="2"/>
      <c r="K2711" s="107"/>
    </row>
    <row r="2712" spans="1:11" x14ac:dyDescent="0.35">
      <c r="A2712" s="111">
        <v>15</v>
      </c>
      <c r="B2712" s="109" t="s">
        <v>702</v>
      </c>
      <c r="C2712" s="108" t="s">
        <v>701</v>
      </c>
      <c r="D2712" s="2"/>
      <c r="E2712" s="2"/>
      <c r="F2712" s="2"/>
      <c r="G2712" s="2"/>
      <c r="H2712" s="2"/>
      <c r="I2712" s="2"/>
      <c r="J2712" s="2"/>
      <c r="K2712" s="107"/>
    </row>
    <row r="2713" spans="1:11" x14ac:dyDescent="0.35">
      <c r="A2713" s="111">
        <v>16</v>
      </c>
      <c r="B2713" s="109" t="s">
        <v>700</v>
      </c>
      <c r="C2713" s="108" t="s">
        <v>699</v>
      </c>
      <c r="D2713" s="2"/>
      <c r="E2713" s="2"/>
      <c r="F2713" s="2"/>
      <c r="G2713" s="2"/>
      <c r="H2713" s="2"/>
      <c r="I2713" s="2"/>
      <c r="J2713" s="2"/>
      <c r="K2713" s="107"/>
    </row>
    <row r="2714" spans="1:11" x14ac:dyDescent="0.35">
      <c r="A2714" s="111">
        <v>17</v>
      </c>
      <c r="B2714" s="109" t="s">
        <v>698</v>
      </c>
      <c r="C2714" s="108" t="s">
        <v>697</v>
      </c>
      <c r="D2714" s="2"/>
      <c r="E2714" s="2"/>
      <c r="F2714" s="2"/>
      <c r="G2714" s="2"/>
      <c r="H2714" s="2"/>
      <c r="I2714" s="2"/>
      <c r="J2714" s="2"/>
      <c r="K2714" s="107"/>
    </row>
    <row r="2715" spans="1:11" x14ac:dyDescent="0.35">
      <c r="A2715" s="111">
        <v>18</v>
      </c>
      <c r="B2715" s="109" t="s">
        <v>696</v>
      </c>
      <c r="C2715" s="108" t="s">
        <v>695</v>
      </c>
      <c r="D2715" s="2"/>
      <c r="E2715" s="2"/>
      <c r="F2715" s="2"/>
      <c r="G2715" s="2"/>
      <c r="H2715" s="2"/>
      <c r="I2715" s="2"/>
      <c r="J2715" s="2"/>
      <c r="K2715" s="107"/>
    </row>
    <row r="2716" spans="1:11" x14ac:dyDescent="0.35">
      <c r="A2716" s="111">
        <v>19</v>
      </c>
      <c r="B2716" s="109" t="s">
        <v>694</v>
      </c>
      <c r="C2716" s="108" t="s">
        <v>693</v>
      </c>
      <c r="D2716" s="2"/>
      <c r="E2716" s="2"/>
      <c r="F2716" s="2"/>
      <c r="G2716" s="2"/>
      <c r="H2716" s="2"/>
      <c r="I2716" s="2"/>
      <c r="J2716" s="2"/>
      <c r="K2716" s="107"/>
    </row>
    <row r="2717" spans="1:11" x14ac:dyDescent="0.35">
      <c r="A2717" s="111">
        <v>20</v>
      </c>
      <c r="B2717" s="109" t="s">
        <v>692</v>
      </c>
      <c r="C2717" s="108" t="s">
        <v>691</v>
      </c>
      <c r="D2717" s="2"/>
      <c r="E2717" s="2"/>
      <c r="F2717" s="2"/>
      <c r="G2717" s="2"/>
      <c r="H2717" s="2"/>
      <c r="I2717" s="2"/>
      <c r="J2717" s="2"/>
      <c r="K2717" s="107"/>
    </row>
    <row r="2718" spans="1:11" x14ac:dyDescent="0.35">
      <c r="A2718" s="111">
        <v>21</v>
      </c>
      <c r="B2718" s="109" t="s">
        <v>690</v>
      </c>
      <c r="C2718" s="108" t="s">
        <v>689</v>
      </c>
      <c r="D2718" s="2"/>
      <c r="E2718" s="2"/>
      <c r="F2718" s="2"/>
      <c r="G2718" s="2"/>
      <c r="H2718" s="2"/>
      <c r="I2718" s="2"/>
      <c r="J2718" s="2"/>
      <c r="K2718" s="107"/>
    </row>
    <row r="2719" spans="1:11" x14ac:dyDescent="0.35">
      <c r="A2719" s="111">
        <v>22</v>
      </c>
      <c r="B2719" s="109" t="s">
        <v>688</v>
      </c>
      <c r="C2719" s="108" t="s">
        <v>687</v>
      </c>
      <c r="D2719" s="2"/>
      <c r="E2719" s="2"/>
      <c r="F2719" s="2"/>
      <c r="G2719" s="2"/>
      <c r="H2719" s="2"/>
      <c r="I2719" s="2"/>
      <c r="J2719" s="2"/>
      <c r="K2719" s="107"/>
    </row>
    <row r="2720" spans="1:11" x14ac:dyDescent="0.35">
      <c r="A2720" s="111">
        <v>23</v>
      </c>
      <c r="B2720" s="109" t="s">
        <v>686</v>
      </c>
      <c r="C2720" s="108" t="s">
        <v>685</v>
      </c>
      <c r="D2720" s="2"/>
      <c r="E2720" s="2"/>
      <c r="F2720" s="2"/>
      <c r="G2720" s="2"/>
      <c r="H2720" s="2"/>
      <c r="I2720" s="2"/>
      <c r="J2720" s="2"/>
      <c r="K2720" s="107"/>
    </row>
    <row r="2721" spans="1:11" x14ac:dyDescent="0.35">
      <c r="A2721" s="111">
        <v>24</v>
      </c>
      <c r="B2721" s="109" t="s">
        <v>684</v>
      </c>
      <c r="C2721" s="108" t="s">
        <v>683</v>
      </c>
      <c r="D2721" s="2"/>
      <c r="E2721" s="2"/>
      <c r="F2721" s="2"/>
      <c r="G2721" s="2"/>
      <c r="H2721" s="2"/>
      <c r="I2721" s="2"/>
      <c r="J2721" s="2"/>
      <c r="K2721" s="107"/>
    </row>
    <row r="2722" spans="1:11" x14ac:dyDescent="0.35">
      <c r="A2722" s="111">
        <v>25</v>
      </c>
      <c r="B2722" s="109" t="s">
        <v>682</v>
      </c>
      <c r="C2722" s="108" t="s">
        <v>681</v>
      </c>
      <c r="D2722" s="2"/>
      <c r="E2722" s="2"/>
      <c r="F2722" s="2"/>
      <c r="G2722" s="2"/>
      <c r="H2722" s="2"/>
      <c r="I2722" s="2"/>
      <c r="J2722" s="2"/>
      <c r="K2722" s="107"/>
    </row>
    <row r="2723" spans="1:11" x14ac:dyDescent="0.35">
      <c r="A2723" s="111">
        <v>26</v>
      </c>
      <c r="B2723" s="109" t="s">
        <v>680</v>
      </c>
      <c r="C2723" s="108" t="s">
        <v>679</v>
      </c>
      <c r="D2723" s="2"/>
      <c r="E2723" s="2"/>
      <c r="F2723" s="2"/>
      <c r="G2723" s="2"/>
      <c r="H2723" s="2"/>
      <c r="I2723" s="2"/>
      <c r="J2723" s="2"/>
      <c r="K2723" s="107"/>
    </row>
    <row r="2724" spans="1:11" x14ac:dyDescent="0.35">
      <c r="A2724" s="111">
        <v>27</v>
      </c>
      <c r="B2724" s="109" t="s">
        <v>678</v>
      </c>
      <c r="C2724" s="108" t="s">
        <v>677</v>
      </c>
      <c r="D2724" s="2"/>
      <c r="E2724" s="2"/>
      <c r="F2724" s="2"/>
      <c r="G2724" s="2"/>
      <c r="H2724" s="2"/>
      <c r="I2724" s="2"/>
      <c r="J2724" s="2"/>
      <c r="K2724" s="107"/>
    </row>
    <row r="2725" spans="1:11" x14ac:dyDescent="0.35">
      <c r="A2725" s="111">
        <v>28</v>
      </c>
      <c r="B2725" s="109" t="s">
        <v>676</v>
      </c>
      <c r="C2725" s="108" t="s">
        <v>675</v>
      </c>
      <c r="D2725" s="2"/>
      <c r="E2725" s="2"/>
      <c r="F2725" s="2"/>
      <c r="G2725" s="2"/>
      <c r="H2725" s="2"/>
      <c r="I2725" s="2"/>
      <c r="J2725" s="2"/>
      <c r="K2725" s="107"/>
    </row>
    <row r="2726" spans="1:11" x14ac:dyDescent="0.35">
      <c r="A2726" s="110">
        <v>29</v>
      </c>
      <c r="B2726" s="109" t="s">
        <v>674</v>
      </c>
      <c r="C2726" s="108" t="s">
        <v>673</v>
      </c>
      <c r="D2726" s="2"/>
      <c r="E2726" s="2"/>
      <c r="F2726" s="2"/>
      <c r="G2726" s="2"/>
      <c r="H2726" s="2"/>
      <c r="I2726" s="2"/>
      <c r="J2726" s="2"/>
      <c r="K2726" s="107"/>
    </row>
    <row r="2727" spans="1:11" ht="15" thickBot="1" x14ac:dyDescent="0.4">
      <c r="A2727" s="106">
        <v>30</v>
      </c>
      <c r="B2727" s="105" t="s">
        <v>672</v>
      </c>
      <c r="C2727" s="104" t="s">
        <v>671</v>
      </c>
      <c r="D2727" s="103"/>
      <c r="E2727" s="103"/>
      <c r="F2727" s="103"/>
      <c r="G2727" s="103"/>
      <c r="H2727" s="103"/>
      <c r="I2727" s="103"/>
      <c r="J2727" s="103"/>
      <c r="K2727" s="102"/>
    </row>
    <row r="2728" spans="1:11" x14ac:dyDescent="0.35">
      <c r="A2728" s="1"/>
      <c r="B2728" s="1"/>
      <c r="C2728" s="101"/>
    </row>
    <row r="2729" spans="1:11" x14ac:dyDescent="0.35">
      <c r="D2729" s="360" t="s">
        <v>299</v>
      </c>
      <c r="E2729" s="360"/>
      <c r="F2729" s="360"/>
      <c r="G2729" s="360"/>
      <c r="H2729" s="360"/>
      <c r="I2729" s="360"/>
      <c r="J2729" s="360"/>
      <c r="K2729" s="360"/>
    </row>
    <row r="2730" spans="1:11" x14ac:dyDescent="0.35">
      <c r="D2730" s="360" t="s">
        <v>298</v>
      </c>
      <c r="E2730" s="360"/>
      <c r="F2730" s="360"/>
      <c r="G2730" s="360"/>
      <c r="H2730" s="360"/>
      <c r="I2730" s="360"/>
      <c r="J2730" s="360"/>
      <c r="K2730" s="360"/>
    </row>
    <row r="2735" spans="1:11" x14ac:dyDescent="0.35">
      <c r="C2735" s="365" t="s">
        <v>297</v>
      </c>
      <c r="D2735" s="365"/>
      <c r="E2735" s="365"/>
      <c r="F2735" s="365"/>
      <c r="G2735" s="365"/>
      <c r="H2735" s="365"/>
      <c r="I2735" s="365"/>
      <c r="J2735" s="365"/>
      <c r="K2735" s="365"/>
    </row>
    <row r="2746" spans="1:11" x14ac:dyDescent="0.35">
      <c r="A2746" s="352" t="s">
        <v>379</v>
      </c>
      <c r="B2746" s="352"/>
      <c r="C2746" s="352"/>
      <c r="D2746" s="352"/>
      <c r="E2746" s="352"/>
      <c r="F2746" s="352"/>
      <c r="G2746" s="352"/>
      <c r="H2746" s="352"/>
      <c r="I2746" s="352"/>
      <c r="J2746" s="352"/>
      <c r="K2746" s="352"/>
    </row>
    <row r="2747" spans="1:11" x14ac:dyDescent="0.35">
      <c r="A2747" s="352" t="s">
        <v>378</v>
      </c>
      <c r="B2747" s="352"/>
      <c r="C2747" s="352"/>
      <c r="D2747" s="352"/>
      <c r="E2747" s="352"/>
      <c r="F2747" s="352"/>
      <c r="G2747" s="352"/>
      <c r="H2747" s="352"/>
      <c r="I2747" s="352"/>
      <c r="J2747" s="352"/>
      <c r="K2747" s="352"/>
    </row>
    <row r="2748" spans="1:11" x14ac:dyDescent="0.35">
      <c r="A2748" s="352" t="s">
        <v>377</v>
      </c>
      <c r="B2748" s="352"/>
      <c r="C2748" s="352"/>
      <c r="D2748" s="352"/>
      <c r="E2748" s="352"/>
      <c r="F2748" s="352"/>
      <c r="G2748" s="352"/>
      <c r="H2748" s="352"/>
      <c r="I2748" s="352"/>
      <c r="J2748" s="352"/>
      <c r="K2748" s="352"/>
    </row>
    <row r="2749" spans="1:11" x14ac:dyDescent="0.35">
      <c r="A2749" s="119"/>
      <c r="B2749" s="119"/>
      <c r="C2749" s="119"/>
      <c r="D2749" s="119"/>
      <c r="E2749" s="119"/>
      <c r="F2749" s="119"/>
      <c r="G2749" s="119"/>
      <c r="H2749" s="119"/>
      <c r="I2749" s="119"/>
      <c r="J2749" s="119"/>
      <c r="K2749" s="119"/>
    </row>
    <row r="2750" spans="1:11" x14ac:dyDescent="0.35">
      <c r="A2750" s="352" t="s">
        <v>670</v>
      </c>
      <c r="B2750" s="352"/>
      <c r="C2750" s="352"/>
      <c r="D2750" s="352"/>
      <c r="E2750" s="352"/>
      <c r="F2750" s="352"/>
      <c r="G2750" s="352"/>
      <c r="H2750" s="352"/>
      <c r="I2750" s="352"/>
      <c r="J2750" s="352"/>
      <c r="K2750" s="352"/>
    </row>
    <row r="2752" spans="1:11" x14ac:dyDescent="0.35">
      <c r="A2752" t="s">
        <v>375</v>
      </c>
    </row>
    <row r="2754" spans="1:11" x14ac:dyDescent="0.35">
      <c r="A2754" t="s">
        <v>374</v>
      </c>
    </row>
    <row r="2755" spans="1:11" x14ac:dyDescent="0.35">
      <c r="A2755" t="s">
        <v>373</v>
      </c>
    </row>
    <row r="2756" spans="1:11" ht="15" thickBot="1" x14ac:dyDescent="0.4"/>
    <row r="2757" spans="1:11" x14ac:dyDescent="0.35">
      <c r="A2757" s="353" t="s">
        <v>372</v>
      </c>
      <c r="B2757" s="357"/>
      <c r="C2757" s="361" t="s">
        <v>371</v>
      </c>
      <c r="D2757" s="357" t="s">
        <v>370</v>
      </c>
      <c r="E2757" s="357"/>
      <c r="F2757" s="357"/>
      <c r="G2757" s="357"/>
      <c r="H2757" s="357"/>
      <c r="I2757" s="357"/>
      <c r="J2757" s="361" t="s">
        <v>369</v>
      </c>
      <c r="K2757" s="363" t="s">
        <v>368</v>
      </c>
    </row>
    <row r="2758" spans="1:11" ht="15" thickBot="1" x14ac:dyDescent="0.4">
      <c r="A2758" s="118" t="s">
        <v>367</v>
      </c>
      <c r="B2758" s="117" t="s">
        <v>366</v>
      </c>
      <c r="C2758" s="362"/>
      <c r="D2758" s="117">
        <v>1</v>
      </c>
      <c r="E2758" s="117">
        <v>2</v>
      </c>
      <c r="F2758" s="117">
        <v>3</v>
      </c>
      <c r="G2758" s="117">
        <v>4</v>
      </c>
      <c r="H2758" s="117">
        <v>5</v>
      </c>
      <c r="I2758" s="117">
        <v>6</v>
      </c>
      <c r="J2758" s="362"/>
      <c r="K2758" s="364"/>
    </row>
    <row r="2759" spans="1:11" x14ac:dyDescent="0.35">
      <c r="A2759" s="116">
        <v>1</v>
      </c>
      <c r="B2759" s="115" t="s">
        <v>669</v>
      </c>
      <c r="C2759" s="114" t="s">
        <v>668</v>
      </c>
      <c r="D2759" s="113"/>
      <c r="E2759" s="113"/>
      <c r="F2759" s="113"/>
      <c r="G2759" s="113"/>
      <c r="H2759" s="113"/>
      <c r="I2759" s="113"/>
      <c r="J2759" s="113"/>
      <c r="K2759" s="112"/>
    </row>
    <row r="2760" spans="1:11" x14ac:dyDescent="0.35">
      <c r="A2760" s="111">
        <v>2</v>
      </c>
      <c r="B2760" s="109" t="s">
        <v>667</v>
      </c>
      <c r="C2760" s="108" t="s">
        <v>666</v>
      </c>
      <c r="D2760" s="2"/>
      <c r="E2760" s="2"/>
      <c r="F2760" s="2"/>
      <c r="G2760" s="2"/>
      <c r="H2760" s="2"/>
      <c r="I2760" s="2"/>
      <c r="J2760" s="2"/>
      <c r="K2760" s="107"/>
    </row>
    <row r="2761" spans="1:11" x14ac:dyDescent="0.35">
      <c r="A2761" s="111">
        <v>3</v>
      </c>
      <c r="B2761" s="109" t="s">
        <v>665</v>
      </c>
      <c r="C2761" s="108" t="s">
        <v>664</v>
      </c>
      <c r="D2761" s="2"/>
      <c r="E2761" s="2"/>
      <c r="F2761" s="2"/>
      <c r="G2761" s="2"/>
      <c r="H2761" s="2"/>
      <c r="I2761" s="2"/>
      <c r="J2761" s="2"/>
      <c r="K2761" s="107"/>
    </row>
    <row r="2762" spans="1:11" x14ac:dyDescent="0.35">
      <c r="A2762" s="111">
        <v>4</v>
      </c>
      <c r="B2762" s="109" t="s">
        <v>663</v>
      </c>
      <c r="C2762" s="108" t="s">
        <v>662</v>
      </c>
      <c r="D2762" s="2"/>
      <c r="E2762" s="2"/>
      <c r="F2762" s="2"/>
      <c r="G2762" s="2"/>
      <c r="H2762" s="2"/>
      <c r="I2762" s="2"/>
      <c r="J2762" s="2"/>
      <c r="K2762" s="107"/>
    </row>
    <row r="2763" spans="1:11" x14ac:dyDescent="0.35">
      <c r="A2763" s="111">
        <v>5</v>
      </c>
      <c r="B2763" s="109" t="s">
        <v>661</v>
      </c>
      <c r="C2763" s="108" t="s">
        <v>660</v>
      </c>
      <c r="D2763" s="2"/>
      <c r="E2763" s="2"/>
      <c r="F2763" s="2"/>
      <c r="G2763" s="2"/>
      <c r="H2763" s="2"/>
      <c r="I2763" s="2"/>
      <c r="J2763" s="2"/>
      <c r="K2763" s="107"/>
    </row>
    <row r="2764" spans="1:11" x14ac:dyDescent="0.35">
      <c r="A2764" s="111">
        <v>6</v>
      </c>
      <c r="B2764" s="109" t="s">
        <v>659</v>
      </c>
      <c r="C2764" s="108" t="s">
        <v>658</v>
      </c>
      <c r="D2764" s="2"/>
      <c r="E2764" s="2"/>
      <c r="F2764" s="2"/>
      <c r="G2764" s="2"/>
      <c r="H2764" s="2"/>
      <c r="I2764" s="2"/>
      <c r="J2764" s="2"/>
      <c r="K2764" s="107"/>
    </row>
    <row r="2765" spans="1:11" x14ac:dyDescent="0.35">
      <c r="A2765" s="111">
        <v>7</v>
      </c>
      <c r="B2765" s="109" t="s">
        <v>657</v>
      </c>
      <c r="C2765" s="108" t="s">
        <v>656</v>
      </c>
      <c r="D2765" s="2"/>
      <c r="E2765" s="2"/>
      <c r="F2765" s="2"/>
      <c r="G2765" s="2"/>
      <c r="H2765" s="2"/>
      <c r="I2765" s="2"/>
      <c r="J2765" s="2"/>
      <c r="K2765" s="107"/>
    </row>
    <row r="2766" spans="1:11" x14ac:dyDescent="0.35">
      <c r="A2766" s="111">
        <v>8</v>
      </c>
      <c r="B2766" s="109" t="s">
        <v>655</v>
      </c>
      <c r="C2766" s="108" t="s">
        <v>654</v>
      </c>
      <c r="D2766" s="2"/>
      <c r="E2766" s="2"/>
      <c r="F2766" s="2"/>
      <c r="G2766" s="2"/>
      <c r="H2766" s="2"/>
      <c r="I2766" s="2"/>
      <c r="J2766" s="2"/>
      <c r="K2766" s="107"/>
    </row>
    <row r="2767" spans="1:11" x14ac:dyDescent="0.35">
      <c r="A2767" s="111">
        <v>9</v>
      </c>
      <c r="B2767" s="109" t="s">
        <v>653</v>
      </c>
      <c r="C2767" s="108" t="s">
        <v>652</v>
      </c>
      <c r="D2767" s="2"/>
      <c r="E2767" s="2"/>
      <c r="F2767" s="2"/>
      <c r="G2767" s="2"/>
      <c r="H2767" s="2"/>
      <c r="I2767" s="2"/>
      <c r="J2767" s="2"/>
      <c r="K2767" s="107"/>
    </row>
    <row r="2768" spans="1:11" x14ac:dyDescent="0.35">
      <c r="A2768" s="111">
        <v>10</v>
      </c>
      <c r="B2768" s="109" t="s">
        <v>651</v>
      </c>
      <c r="C2768" s="108" t="s">
        <v>650</v>
      </c>
      <c r="D2768" s="2"/>
      <c r="E2768" s="2"/>
      <c r="F2768" s="2"/>
      <c r="G2768" s="2"/>
      <c r="H2768" s="2"/>
      <c r="I2768" s="2"/>
      <c r="J2768" s="2"/>
      <c r="K2768" s="107"/>
    </row>
    <row r="2769" spans="1:11" x14ac:dyDescent="0.35">
      <c r="A2769" s="111">
        <v>11</v>
      </c>
      <c r="B2769" s="109" t="s">
        <v>649</v>
      </c>
      <c r="C2769" s="108" t="s">
        <v>648</v>
      </c>
      <c r="D2769" s="2"/>
      <c r="E2769" s="2"/>
      <c r="F2769" s="2"/>
      <c r="G2769" s="2"/>
      <c r="H2769" s="2"/>
      <c r="I2769" s="2"/>
      <c r="J2769" s="2"/>
      <c r="K2769" s="107"/>
    </row>
    <row r="2770" spans="1:11" x14ac:dyDescent="0.35">
      <c r="A2770" s="111">
        <v>12</v>
      </c>
      <c r="B2770" s="109" t="s">
        <v>647</v>
      </c>
      <c r="C2770" s="108" t="s">
        <v>646</v>
      </c>
      <c r="D2770" s="2"/>
      <c r="E2770" s="2"/>
      <c r="F2770" s="2"/>
      <c r="G2770" s="2"/>
      <c r="H2770" s="2"/>
      <c r="I2770" s="2"/>
      <c r="J2770" s="2"/>
      <c r="K2770" s="107"/>
    </row>
    <row r="2771" spans="1:11" x14ac:dyDescent="0.35">
      <c r="A2771" s="111">
        <v>13</v>
      </c>
      <c r="B2771" s="109" t="s">
        <v>645</v>
      </c>
      <c r="C2771" s="108" t="s">
        <v>644</v>
      </c>
      <c r="D2771" s="2"/>
      <c r="E2771" s="2"/>
      <c r="F2771" s="2"/>
      <c r="G2771" s="2"/>
      <c r="H2771" s="2"/>
      <c r="I2771" s="2"/>
      <c r="J2771" s="2"/>
      <c r="K2771" s="107"/>
    </row>
    <row r="2772" spans="1:11" x14ac:dyDescent="0.35">
      <c r="A2772" s="111">
        <v>14</v>
      </c>
      <c r="B2772" s="109" t="s">
        <v>643</v>
      </c>
      <c r="C2772" s="108" t="s">
        <v>642</v>
      </c>
      <c r="D2772" s="2"/>
      <c r="E2772" s="2"/>
      <c r="F2772" s="2"/>
      <c r="G2772" s="2"/>
      <c r="H2772" s="2"/>
      <c r="I2772" s="2"/>
      <c r="J2772" s="2"/>
      <c r="K2772" s="107"/>
    </row>
    <row r="2773" spans="1:11" x14ac:dyDescent="0.35">
      <c r="A2773" s="111">
        <v>15</v>
      </c>
      <c r="B2773" s="109" t="s">
        <v>641</v>
      </c>
      <c r="C2773" s="108" t="s">
        <v>640</v>
      </c>
      <c r="D2773" s="2"/>
      <c r="E2773" s="2"/>
      <c r="F2773" s="2"/>
      <c r="G2773" s="2"/>
      <c r="H2773" s="2"/>
      <c r="I2773" s="2"/>
      <c r="J2773" s="2"/>
      <c r="K2773" s="107"/>
    </row>
    <row r="2774" spans="1:11" x14ac:dyDescent="0.35">
      <c r="A2774" s="111">
        <v>16</v>
      </c>
      <c r="B2774" s="109" t="s">
        <v>639</v>
      </c>
      <c r="C2774" s="108" t="s">
        <v>638</v>
      </c>
      <c r="D2774" s="2"/>
      <c r="E2774" s="2"/>
      <c r="F2774" s="2"/>
      <c r="G2774" s="2"/>
      <c r="H2774" s="2"/>
      <c r="I2774" s="2"/>
      <c r="J2774" s="2"/>
      <c r="K2774" s="107"/>
    </row>
    <row r="2775" spans="1:11" x14ac:dyDescent="0.35">
      <c r="A2775" s="111">
        <v>17</v>
      </c>
      <c r="B2775" s="109" t="s">
        <v>637</v>
      </c>
      <c r="C2775" s="108" t="s">
        <v>636</v>
      </c>
      <c r="D2775" s="2"/>
      <c r="E2775" s="2"/>
      <c r="F2775" s="2"/>
      <c r="G2775" s="2"/>
      <c r="H2775" s="2"/>
      <c r="I2775" s="2"/>
      <c r="J2775" s="2"/>
      <c r="K2775" s="107"/>
    </row>
    <row r="2776" spans="1:11" x14ac:dyDescent="0.35">
      <c r="A2776" s="111">
        <v>18</v>
      </c>
      <c r="B2776" s="109" t="s">
        <v>635</v>
      </c>
      <c r="C2776" s="108" t="s">
        <v>634</v>
      </c>
      <c r="D2776" s="2"/>
      <c r="E2776" s="2"/>
      <c r="F2776" s="2"/>
      <c r="G2776" s="2"/>
      <c r="H2776" s="2"/>
      <c r="I2776" s="2"/>
      <c r="J2776" s="2"/>
      <c r="K2776" s="107"/>
    </row>
    <row r="2777" spans="1:11" x14ac:dyDescent="0.35">
      <c r="A2777" s="111">
        <v>19</v>
      </c>
      <c r="B2777" s="109" t="s">
        <v>633</v>
      </c>
      <c r="C2777" s="108" t="s">
        <v>632</v>
      </c>
      <c r="D2777" s="2"/>
      <c r="E2777" s="2"/>
      <c r="F2777" s="2"/>
      <c r="G2777" s="2"/>
      <c r="H2777" s="2"/>
      <c r="I2777" s="2"/>
      <c r="J2777" s="2"/>
      <c r="K2777" s="107"/>
    </row>
    <row r="2778" spans="1:11" x14ac:dyDescent="0.35">
      <c r="A2778" s="111">
        <v>20</v>
      </c>
      <c r="B2778" s="109" t="s">
        <v>631</v>
      </c>
      <c r="C2778" s="108" t="s">
        <v>630</v>
      </c>
      <c r="D2778" s="2"/>
      <c r="E2778" s="2"/>
      <c r="F2778" s="2"/>
      <c r="G2778" s="2"/>
      <c r="H2778" s="2"/>
      <c r="I2778" s="2"/>
      <c r="J2778" s="2"/>
      <c r="K2778" s="107"/>
    </row>
    <row r="2779" spans="1:11" x14ac:dyDescent="0.35">
      <c r="A2779" s="111">
        <v>21</v>
      </c>
      <c r="B2779" s="109" t="s">
        <v>629</v>
      </c>
      <c r="C2779" s="108" t="s">
        <v>628</v>
      </c>
      <c r="D2779" s="2"/>
      <c r="E2779" s="2"/>
      <c r="F2779" s="2"/>
      <c r="G2779" s="2"/>
      <c r="H2779" s="2"/>
      <c r="I2779" s="2"/>
      <c r="J2779" s="2"/>
      <c r="K2779" s="107"/>
    </row>
    <row r="2780" spans="1:11" x14ac:dyDescent="0.35">
      <c r="A2780" s="111">
        <v>22</v>
      </c>
      <c r="B2780" s="109" t="s">
        <v>627</v>
      </c>
      <c r="C2780" s="108" t="s">
        <v>626</v>
      </c>
      <c r="D2780" s="2"/>
      <c r="E2780" s="2"/>
      <c r="F2780" s="2"/>
      <c r="G2780" s="2"/>
      <c r="H2780" s="2"/>
      <c r="I2780" s="2"/>
      <c r="J2780" s="2"/>
      <c r="K2780" s="107"/>
    </row>
    <row r="2781" spans="1:11" x14ac:dyDescent="0.35">
      <c r="A2781" s="111">
        <v>23</v>
      </c>
      <c r="B2781" s="109" t="s">
        <v>625</v>
      </c>
      <c r="C2781" s="108" t="s">
        <v>624</v>
      </c>
      <c r="D2781" s="2"/>
      <c r="E2781" s="2"/>
      <c r="F2781" s="2"/>
      <c r="G2781" s="2"/>
      <c r="H2781" s="2"/>
      <c r="I2781" s="2"/>
      <c r="J2781" s="2"/>
      <c r="K2781" s="107"/>
    </row>
    <row r="2782" spans="1:11" x14ac:dyDescent="0.35">
      <c r="A2782" s="111">
        <v>24</v>
      </c>
      <c r="B2782" s="109" t="s">
        <v>623</v>
      </c>
      <c r="C2782" s="108" t="s">
        <v>622</v>
      </c>
      <c r="D2782" s="2"/>
      <c r="E2782" s="2"/>
      <c r="F2782" s="2"/>
      <c r="G2782" s="2"/>
      <c r="H2782" s="2"/>
      <c r="I2782" s="2"/>
      <c r="J2782" s="2"/>
      <c r="K2782" s="107"/>
    </row>
    <row r="2783" spans="1:11" x14ac:dyDescent="0.35">
      <c r="A2783" s="111">
        <v>25</v>
      </c>
      <c r="B2783" s="109" t="s">
        <v>621</v>
      </c>
      <c r="C2783" s="108" t="s">
        <v>620</v>
      </c>
      <c r="D2783" s="2"/>
      <c r="E2783" s="2"/>
      <c r="F2783" s="2"/>
      <c r="G2783" s="2"/>
      <c r="H2783" s="2"/>
      <c r="I2783" s="2"/>
      <c r="J2783" s="2"/>
      <c r="K2783" s="107"/>
    </row>
    <row r="2784" spans="1:11" x14ac:dyDescent="0.35">
      <c r="A2784" s="111">
        <v>26</v>
      </c>
      <c r="B2784" s="109" t="s">
        <v>619</v>
      </c>
      <c r="C2784" s="108" t="s">
        <v>618</v>
      </c>
      <c r="D2784" s="2"/>
      <c r="E2784" s="2"/>
      <c r="F2784" s="2"/>
      <c r="G2784" s="2"/>
      <c r="H2784" s="2"/>
      <c r="I2784" s="2"/>
      <c r="J2784" s="2"/>
      <c r="K2784" s="107"/>
    </row>
    <row r="2785" spans="1:11" x14ac:dyDescent="0.35">
      <c r="A2785" s="111">
        <v>27</v>
      </c>
      <c r="B2785" s="109" t="s">
        <v>617</v>
      </c>
      <c r="C2785" s="108" t="s">
        <v>616</v>
      </c>
      <c r="D2785" s="2"/>
      <c r="E2785" s="2"/>
      <c r="F2785" s="2"/>
      <c r="G2785" s="2"/>
      <c r="H2785" s="2"/>
      <c r="I2785" s="2"/>
      <c r="J2785" s="2"/>
      <c r="K2785" s="107"/>
    </row>
    <row r="2786" spans="1:11" ht="15" thickBot="1" x14ac:dyDescent="0.4">
      <c r="A2786" s="126">
        <v>28</v>
      </c>
      <c r="B2786" s="105" t="s">
        <v>615</v>
      </c>
      <c r="C2786" s="104" t="s">
        <v>614</v>
      </c>
      <c r="D2786" s="103"/>
      <c r="E2786" s="103"/>
      <c r="F2786" s="103"/>
      <c r="G2786" s="103"/>
      <c r="H2786" s="103"/>
      <c r="I2786" s="103"/>
      <c r="J2786" s="103"/>
      <c r="K2786" s="102"/>
    </row>
    <row r="2787" spans="1:11" x14ac:dyDescent="0.35">
      <c r="A2787" s="1"/>
      <c r="B2787" s="1"/>
      <c r="C2787" s="101"/>
    </row>
    <row r="2788" spans="1:11" x14ac:dyDescent="0.35">
      <c r="D2788" s="360" t="s">
        <v>299</v>
      </c>
      <c r="E2788" s="360"/>
      <c r="F2788" s="360"/>
      <c r="G2788" s="360"/>
      <c r="H2788" s="360"/>
      <c r="I2788" s="360"/>
      <c r="J2788" s="360"/>
      <c r="K2788" s="360"/>
    </row>
    <row r="2789" spans="1:11" x14ac:dyDescent="0.35">
      <c r="D2789" s="360" t="s">
        <v>298</v>
      </c>
      <c r="E2789" s="360"/>
      <c r="F2789" s="360"/>
      <c r="G2789" s="360"/>
      <c r="H2789" s="360"/>
      <c r="I2789" s="360"/>
      <c r="J2789" s="360"/>
      <c r="K2789" s="360"/>
    </row>
    <row r="2794" spans="1:11" x14ac:dyDescent="0.35">
      <c r="C2794" s="365" t="s">
        <v>297</v>
      </c>
      <c r="D2794" s="365"/>
      <c r="E2794" s="365"/>
      <c r="F2794" s="365"/>
      <c r="G2794" s="365"/>
      <c r="H2794" s="365"/>
      <c r="I2794" s="365"/>
      <c r="J2794" s="365"/>
      <c r="K2794" s="365"/>
    </row>
    <row r="2807" spans="1:11" x14ac:dyDescent="0.35">
      <c r="A2807" s="352" t="s">
        <v>379</v>
      </c>
      <c r="B2807" s="352"/>
      <c r="C2807" s="352"/>
      <c r="D2807" s="352"/>
      <c r="E2807" s="352"/>
      <c r="F2807" s="352"/>
      <c r="G2807" s="352"/>
      <c r="H2807" s="352"/>
      <c r="I2807" s="352"/>
      <c r="J2807" s="352"/>
      <c r="K2807" s="352"/>
    </row>
    <row r="2808" spans="1:11" x14ac:dyDescent="0.35">
      <c r="A2808" s="352" t="s">
        <v>378</v>
      </c>
      <c r="B2808" s="352"/>
      <c r="C2808" s="352"/>
      <c r="D2808" s="352"/>
      <c r="E2808" s="352"/>
      <c r="F2808" s="352"/>
      <c r="G2808" s="352"/>
      <c r="H2808" s="352"/>
      <c r="I2808" s="352"/>
      <c r="J2808" s="352"/>
      <c r="K2808" s="352"/>
    </row>
    <row r="2809" spans="1:11" x14ac:dyDescent="0.35">
      <c r="A2809" s="352" t="s">
        <v>377</v>
      </c>
      <c r="B2809" s="352"/>
      <c r="C2809" s="352"/>
      <c r="D2809" s="352"/>
      <c r="E2809" s="352"/>
      <c r="F2809" s="352"/>
      <c r="G2809" s="352"/>
      <c r="H2809" s="352"/>
      <c r="I2809" s="352"/>
      <c r="J2809" s="352"/>
      <c r="K2809" s="352"/>
    </row>
    <row r="2810" spans="1:11" x14ac:dyDescent="0.35">
      <c r="A2810" s="119"/>
      <c r="B2810" s="119"/>
      <c r="C2810" s="119"/>
      <c r="D2810" s="119"/>
      <c r="E2810" s="119"/>
      <c r="F2810" s="119"/>
      <c r="G2810" s="119"/>
      <c r="H2810" s="119"/>
      <c r="I2810" s="119"/>
      <c r="J2810" s="119"/>
      <c r="K2810" s="119"/>
    </row>
    <row r="2811" spans="1:11" x14ac:dyDescent="0.35">
      <c r="A2811" s="352" t="s">
        <v>613</v>
      </c>
      <c r="B2811" s="352"/>
      <c r="C2811" s="352"/>
      <c r="D2811" s="352"/>
      <c r="E2811" s="352"/>
      <c r="F2811" s="352"/>
      <c r="G2811" s="352"/>
      <c r="H2811" s="352"/>
      <c r="I2811" s="352"/>
      <c r="J2811" s="352"/>
      <c r="K2811" s="352"/>
    </row>
    <row r="2813" spans="1:11" x14ac:dyDescent="0.35">
      <c r="A2813" t="s">
        <v>375</v>
      </c>
    </row>
    <row r="2815" spans="1:11" x14ac:dyDescent="0.35">
      <c r="A2815" t="s">
        <v>374</v>
      </c>
    </row>
    <row r="2816" spans="1:11" x14ac:dyDescent="0.35">
      <c r="A2816" t="s">
        <v>373</v>
      </c>
    </row>
    <row r="2817" spans="1:11" ht="15" thickBot="1" x14ac:dyDescent="0.4"/>
    <row r="2818" spans="1:11" x14ac:dyDescent="0.35">
      <c r="A2818" s="353" t="s">
        <v>372</v>
      </c>
      <c r="B2818" s="357"/>
      <c r="C2818" s="361" t="s">
        <v>371</v>
      </c>
      <c r="D2818" s="357" t="s">
        <v>370</v>
      </c>
      <c r="E2818" s="357"/>
      <c r="F2818" s="357"/>
      <c r="G2818" s="357"/>
      <c r="H2818" s="357"/>
      <c r="I2818" s="357"/>
      <c r="J2818" s="361" t="s">
        <v>369</v>
      </c>
      <c r="K2818" s="363" t="s">
        <v>368</v>
      </c>
    </row>
    <row r="2819" spans="1:11" ht="15" thickBot="1" x14ac:dyDescent="0.4">
      <c r="A2819" s="118" t="s">
        <v>367</v>
      </c>
      <c r="B2819" s="117" t="s">
        <v>366</v>
      </c>
      <c r="C2819" s="362"/>
      <c r="D2819" s="117">
        <v>1</v>
      </c>
      <c r="E2819" s="117">
        <v>2</v>
      </c>
      <c r="F2819" s="117">
        <v>3</v>
      </c>
      <c r="G2819" s="117">
        <v>4</v>
      </c>
      <c r="H2819" s="117">
        <v>5</v>
      </c>
      <c r="I2819" s="117">
        <v>6</v>
      </c>
      <c r="J2819" s="362"/>
      <c r="K2819" s="364"/>
    </row>
    <row r="2820" spans="1:11" x14ac:dyDescent="0.35">
      <c r="A2820" s="116">
        <v>1</v>
      </c>
      <c r="B2820" s="115" t="s">
        <v>612</v>
      </c>
      <c r="C2820" s="114" t="s">
        <v>611</v>
      </c>
      <c r="D2820" s="113"/>
      <c r="E2820" s="113"/>
      <c r="F2820" s="113"/>
      <c r="G2820" s="113"/>
      <c r="H2820" s="113"/>
      <c r="I2820" s="113"/>
      <c r="J2820" s="113"/>
      <c r="K2820" s="112"/>
    </row>
    <row r="2821" spans="1:11" x14ac:dyDescent="0.35">
      <c r="A2821" s="111">
        <v>2</v>
      </c>
      <c r="B2821" s="109" t="s">
        <v>610</v>
      </c>
      <c r="C2821" s="108" t="s">
        <v>609</v>
      </c>
      <c r="D2821" s="2"/>
      <c r="E2821" s="2"/>
      <c r="F2821" s="2"/>
      <c r="G2821" s="2"/>
      <c r="H2821" s="2"/>
      <c r="I2821" s="2"/>
      <c r="J2821" s="2"/>
      <c r="K2821" s="107"/>
    </row>
    <row r="2822" spans="1:11" x14ac:dyDescent="0.35">
      <c r="A2822" s="111">
        <v>3</v>
      </c>
      <c r="B2822" s="109" t="s">
        <v>608</v>
      </c>
      <c r="C2822" s="108" t="s">
        <v>607</v>
      </c>
      <c r="D2822" s="2"/>
      <c r="E2822" s="2"/>
      <c r="F2822" s="2"/>
      <c r="G2822" s="2"/>
      <c r="H2822" s="2"/>
      <c r="I2822" s="2"/>
      <c r="J2822" s="2"/>
      <c r="K2822" s="107"/>
    </row>
    <row r="2823" spans="1:11" x14ac:dyDescent="0.35">
      <c r="A2823" s="111">
        <v>4</v>
      </c>
      <c r="B2823" s="109" t="s">
        <v>606</v>
      </c>
      <c r="C2823" s="108" t="s">
        <v>605</v>
      </c>
      <c r="D2823" s="2"/>
      <c r="E2823" s="2"/>
      <c r="F2823" s="2"/>
      <c r="G2823" s="2"/>
      <c r="H2823" s="2"/>
      <c r="I2823" s="2"/>
      <c r="J2823" s="2"/>
      <c r="K2823" s="107"/>
    </row>
    <row r="2824" spans="1:11" x14ac:dyDescent="0.35">
      <c r="A2824" s="111">
        <v>5</v>
      </c>
      <c r="B2824" s="109" t="s">
        <v>604</v>
      </c>
      <c r="C2824" s="108" t="s">
        <v>603</v>
      </c>
      <c r="D2824" s="2"/>
      <c r="E2824" s="2"/>
      <c r="F2824" s="2"/>
      <c r="G2824" s="2"/>
      <c r="H2824" s="2"/>
      <c r="I2824" s="2"/>
      <c r="J2824" s="2"/>
      <c r="K2824" s="107"/>
    </row>
    <row r="2825" spans="1:11" x14ac:dyDescent="0.35">
      <c r="A2825" s="111">
        <v>6</v>
      </c>
      <c r="B2825" s="109" t="s">
        <v>602</v>
      </c>
      <c r="C2825" s="127" t="s">
        <v>601</v>
      </c>
      <c r="D2825" s="2"/>
      <c r="E2825" s="2"/>
      <c r="F2825" s="2"/>
      <c r="G2825" s="2"/>
      <c r="H2825" s="2"/>
      <c r="I2825" s="2"/>
      <c r="J2825" s="2"/>
      <c r="K2825" s="107"/>
    </row>
    <row r="2826" spans="1:11" x14ac:dyDescent="0.35">
      <c r="A2826" s="111">
        <v>7</v>
      </c>
      <c r="B2826" s="109" t="s">
        <v>600</v>
      </c>
      <c r="C2826" s="108" t="s">
        <v>599</v>
      </c>
      <c r="D2826" s="2"/>
      <c r="E2826" s="2"/>
      <c r="F2826" s="2"/>
      <c r="G2826" s="2"/>
      <c r="H2826" s="2"/>
      <c r="I2826" s="2"/>
      <c r="J2826" s="2"/>
      <c r="K2826" s="107"/>
    </row>
    <row r="2827" spans="1:11" x14ac:dyDescent="0.35">
      <c r="A2827" s="111">
        <v>8</v>
      </c>
      <c r="B2827" s="109" t="s">
        <v>598</v>
      </c>
      <c r="C2827" s="127" t="s">
        <v>597</v>
      </c>
      <c r="D2827" s="2"/>
      <c r="E2827" s="2"/>
      <c r="F2827" s="2"/>
      <c r="G2827" s="2"/>
      <c r="H2827" s="2"/>
      <c r="I2827" s="2"/>
      <c r="J2827" s="2"/>
      <c r="K2827" s="107"/>
    </row>
    <row r="2828" spans="1:11" x14ac:dyDescent="0.35">
      <c r="A2828" s="111">
        <v>9</v>
      </c>
      <c r="B2828" s="109" t="s">
        <v>596</v>
      </c>
      <c r="C2828" s="108" t="s">
        <v>595</v>
      </c>
      <c r="D2828" s="2"/>
      <c r="E2828" s="2"/>
      <c r="F2828" s="2"/>
      <c r="G2828" s="2"/>
      <c r="H2828" s="2"/>
      <c r="I2828" s="2"/>
      <c r="J2828" s="2"/>
      <c r="K2828" s="107"/>
    </row>
    <row r="2829" spans="1:11" x14ac:dyDescent="0.35">
      <c r="A2829" s="111">
        <v>10</v>
      </c>
      <c r="B2829" s="109" t="s">
        <v>594</v>
      </c>
      <c r="C2829" s="108" t="s">
        <v>593</v>
      </c>
      <c r="D2829" s="2"/>
      <c r="E2829" s="2"/>
      <c r="F2829" s="2"/>
      <c r="G2829" s="2"/>
      <c r="H2829" s="2"/>
      <c r="I2829" s="2"/>
      <c r="J2829" s="2"/>
      <c r="K2829" s="107"/>
    </row>
    <row r="2830" spans="1:11" x14ac:dyDescent="0.35">
      <c r="A2830" s="111">
        <v>11</v>
      </c>
      <c r="B2830" s="109" t="s">
        <v>592</v>
      </c>
      <c r="C2830" s="108" t="s">
        <v>591</v>
      </c>
      <c r="D2830" s="2"/>
      <c r="E2830" s="2"/>
      <c r="F2830" s="2"/>
      <c r="G2830" s="2"/>
      <c r="H2830" s="2"/>
      <c r="I2830" s="2"/>
      <c r="J2830" s="2"/>
      <c r="K2830" s="107"/>
    </row>
    <row r="2831" spans="1:11" x14ac:dyDescent="0.35">
      <c r="A2831" s="111">
        <v>12</v>
      </c>
      <c r="B2831" s="109" t="s">
        <v>590</v>
      </c>
      <c r="C2831" s="108" t="s">
        <v>589</v>
      </c>
      <c r="D2831" s="2"/>
      <c r="E2831" s="2"/>
      <c r="F2831" s="2"/>
      <c r="G2831" s="2"/>
      <c r="H2831" s="2"/>
      <c r="I2831" s="2"/>
      <c r="J2831" s="2"/>
      <c r="K2831" s="107"/>
    </row>
    <row r="2832" spans="1:11" x14ac:dyDescent="0.35">
      <c r="A2832" s="111">
        <v>13</v>
      </c>
      <c r="B2832" s="109" t="s">
        <v>588</v>
      </c>
      <c r="C2832" s="108" t="s">
        <v>587</v>
      </c>
      <c r="D2832" s="2"/>
      <c r="E2832" s="2"/>
      <c r="F2832" s="2"/>
      <c r="G2832" s="2"/>
      <c r="H2832" s="2"/>
      <c r="I2832" s="2"/>
      <c r="J2832" s="2"/>
      <c r="K2832" s="107"/>
    </row>
    <row r="2833" spans="1:11" x14ac:dyDescent="0.35">
      <c r="A2833" s="111">
        <v>14</v>
      </c>
      <c r="B2833" s="109" t="s">
        <v>586</v>
      </c>
      <c r="C2833" s="108" t="s">
        <v>585</v>
      </c>
      <c r="D2833" s="2"/>
      <c r="E2833" s="2"/>
      <c r="F2833" s="2"/>
      <c r="G2833" s="2"/>
      <c r="H2833" s="2"/>
      <c r="I2833" s="2"/>
      <c r="J2833" s="2"/>
      <c r="K2833" s="107"/>
    </row>
    <row r="2834" spans="1:11" x14ac:dyDescent="0.35">
      <c r="A2834" s="111">
        <v>15</v>
      </c>
      <c r="B2834" s="109" t="s">
        <v>584</v>
      </c>
      <c r="C2834" s="108" t="s">
        <v>583</v>
      </c>
      <c r="D2834" s="2"/>
      <c r="E2834" s="2"/>
      <c r="F2834" s="2"/>
      <c r="G2834" s="2"/>
      <c r="H2834" s="2"/>
      <c r="I2834" s="2"/>
      <c r="J2834" s="2"/>
      <c r="K2834" s="107"/>
    </row>
    <row r="2835" spans="1:11" x14ac:dyDescent="0.35">
      <c r="A2835" s="111">
        <v>16</v>
      </c>
      <c r="B2835" s="109" t="s">
        <v>582</v>
      </c>
      <c r="C2835" s="108" t="s">
        <v>581</v>
      </c>
      <c r="D2835" s="2"/>
      <c r="E2835" s="2"/>
      <c r="F2835" s="2"/>
      <c r="G2835" s="2"/>
      <c r="H2835" s="2"/>
      <c r="I2835" s="2"/>
      <c r="J2835" s="2"/>
      <c r="K2835" s="107"/>
    </row>
    <row r="2836" spans="1:11" x14ac:dyDescent="0.35">
      <c r="A2836" s="111">
        <v>17</v>
      </c>
      <c r="B2836" s="109" t="s">
        <v>580</v>
      </c>
      <c r="C2836" s="108" t="s">
        <v>579</v>
      </c>
      <c r="D2836" s="2"/>
      <c r="E2836" s="2"/>
      <c r="F2836" s="2"/>
      <c r="G2836" s="2"/>
      <c r="H2836" s="2"/>
      <c r="I2836" s="2"/>
      <c r="J2836" s="2"/>
      <c r="K2836" s="107"/>
    </row>
    <row r="2837" spans="1:11" x14ac:dyDescent="0.35">
      <c r="A2837" s="111">
        <v>18</v>
      </c>
      <c r="B2837" s="109" t="s">
        <v>578</v>
      </c>
      <c r="C2837" s="108" t="s">
        <v>577</v>
      </c>
      <c r="D2837" s="2"/>
      <c r="E2837" s="2"/>
      <c r="F2837" s="2"/>
      <c r="G2837" s="2"/>
      <c r="H2837" s="2"/>
      <c r="I2837" s="2"/>
      <c r="J2837" s="2"/>
      <c r="K2837" s="107"/>
    </row>
    <row r="2838" spans="1:11" x14ac:dyDescent="0.35">
      <c r="A2838" s="111">
        <v>19</v>
      </c>
      <c r="B2838" s="109" t="s">
        <v>576</v>
      </c>
      <c r="C2838" s="108" t="s">
        <v>575</v>
      </c>
      <c r="D2838" s="2"/>
      <c r="E2838" s="2"/>
      <c r="F2838" s="2"/>
      <c r="G2838" s="2"/>
      <c r="H2838" s="2"/>
      <c r="I2838" s="2"/>
      <c r="J2838" s="2"/>
      <c r="K2838" s="107"/>
    </row>
    <row r="2839" spans="1:11" x14ac:dyDescent="0.35">
      <c r="A2839" s="111">
        <v>20</v>
      </c>
      <c r="B2839" s="109" t="s">
        <v>574</v>
      </c>
      <c r="C2839" s="108" t="s">
        <v>573</v>
      </c>
      <c r="D2839" s="2"/>
      <c r="E2839" s="2"/>
      <c r="F2839" s="2"/>
      <c r="G2839" s="2"/>
      <c r="H2839" s="2"/>
      <c r="I2839" s="2"/>
      <c r="J2839" s="2"/>
      <c r="K2839" s="107"/>
    </row>
    <row r="2840" spans="1:11" x14ac:dyDescent="0.35">
      <c r="A2840" s="111">
        <v>21</v>
      </c>
      <c r="B2840" s="109" t="s">
        <v>572</v>
      </c>
      <c r="C2840" s="108" t="s">
        <v>571</v>
      </c>
      <c r="D2840" s="2"/>
      <c r="E2840" s="2"/>
      <c r="F2840" s="2"/>
      <c r="G2840" s="2"/>
      <c r="H2840" s="2"/>
      <c r="I2840" s="2"/>
      <c r="J2840" s="2"/>
      <c r="K2840" s="107"/>
    </row>
    <row r="2841" spans="1:11" x14ac:dyDescent="0.35">
      <c r="A2841" s="111">
        <v>22</v>
      </c>
      <c r="B2841" s="109" t="s">
        <v>570</v>
      </c>
      <c r="C2841" s="108" t="s">
        <v>569</v>
      </c>
      <c r="D2841" s="2"/>
      <c r="E2841" s="2"/>
      <c r="F2841" s="2"/>
      <c r="G2841" s="2"/>
      <c r="H2841" s="2"/>
      <c r="I2841" s="2"/>
      <c r="J2841" s="2"/>
      <c r="K2841" s="107"/>
    </row>
    <row r="2842" spans="1:11" x14ac:dyDescent="0.35">
      <c r="A2842" s="111">
        <v>23</v>
      </c>
      <c r="B2842" s="109" t="s">
        <v>568</v>
      </c>
      <c r="C2842" s="108" t="s">
        <v>567</v>
      </c>
      <c r="D2842" s="2"/>
      <c r="E2842" s="2"/>
      <c r="F2842" s="2"/>
      <c r="G2842" s="2"/>
      <c r="H2842" s="2"/>
      <c r="I2842" s="2"/>
      <c r="J2842" s="2"/>
      <c r="K2842" s="107"/>
    </row>
    <row r="2843" spans="1:11" ht="15" thickBot="1" x14ac:dyDescent="0.4">
      <c r="A2843" s="126">
        <v>24</v>
      </c>
      <c r="B2843" s="105" t="s">
        <v>566</v>
      </c>
      <c r="C2843" s="104" t="s">
        <v>565</v>
      </c>
      <c r="D2843" s="103"/>
      <c r="E2843" s="103"/>
      <c r="F2843" s="103"/>
      <c r="G2843" s="103"/>
      <c r="H2843" s="103"/>
      <c r="I2843" s="103"/>
      <c r="J2843" s="103"/>
      <c r="K2843" s="102"/>
    </row>
    <row r="2844" spans="1:11" x14ac:dyDescent="0.35">
      <c r="A2844" s="1"/>
      <c r="B2844" s="1"/>
      <c r="C2844" s="101"/>
    </row>
    <row r="2845" spans="1:11" x14ac:dyDescent="0.35">
      <c r="D2845" s="360" t="s">
        <v>299</v>
      </c>
      <c r="E2845" s="360"/>
      <c r="F2845" s="360"/>
      <c r="G2845" s="360"/>
      <c r="H2845" s="360"/>
      <c r="I2845" s="360"/>
      <c r="J2845" s="360"/>
      <c r="K2845" s="360"/>
    </row>
    <row r="2846" spans="1:11" x14ac:dyDescent="0.35">
      <c r="D2846" s="360" t="s">
        <v>298</v>
      </c>
      <c r="E2846" s="360"/>
      <c r="F2846" s="360"/>
      <c r="G2846" s="360"/>
      <c r="H2846" s="360"/>
      <c r="I2846" s="360"/>
      <c r="J2846" s="360"/>
      <c r="K2846" s="360"/>
    </row>
    <row r="2851" spans="3:11" x14ac:dyDescent="0.35">
      <c r="C2851" s="365" t="s">
        <v>297</v>
      </c>
      <c r="D2851" s="365"/>
      <c r="E2851" s="365"/>
      <c r="F2851" s="365"/>
      <c r="G2851" s="365"/>
      <c r="H2851" s="365"/>
      <c r="I2851" s="365"/>
      <c r="J2851" s="365"/>
      <c r="K2851" s="365"/>
    </row>
    <row r="2868" spans="1:11" x14ac:dyDescent="0.35">
      <c r="A2868" s="352" t="s">
        <v>379</v>
      </c>
      <c r="B2868" s="352"/>
      <c r="C2868" s="352"/>
      <c r="D2868" s="352"/>
      <c r="E2868" s="352"/>
      <c r="F2868" s="352"/>
      <c r="G2868" s="352"/>
      <c r="H2868" s="352"/>
      <c r="I2868" s="352"/>
      <c r="J2868" s="352"/>
      <c r="K2868" s="352"/>
    </row>
    <row r="2869" spans="1:11" x14ac:dyDescent="0.35">
      <c r="A2869" s="352" t="s">
        <v>378</v>
      </c>
      <c r="B2869" s="352"/>
      <c r="C2869" s="352"/>
      <c r="D2869" s="352"/>
      <c r="E2869" s="352"/>
      <c r="F2869" s="352"/>
      <c r="G2869" s="352"/>
      <c r="H2869" s="352"/>
      <c r="I2869" s="352"/>
      <c r="J2869" s="352"/>
      <c r="K2869" s="352"/>
    </row>
    <row r="2870" spans="1:11" x14ac:dyDescent="0.35">
      <c r="A2870" s="352" t="s">
        <v>377</v>
      </c>
      <c r="B2870" s="352"/>
      <c r="C2870" s="352"/>
      <c r="D2870" s="352"/>
      <c r="E2870" s="352"/>
      <c r="F2870" s="352"/>
      <c r="G2870" s="352"/>
      <c r="H2870" s="352"/>
      <c r="I2870" s="352"/>
      <c r="J2870" s="352"/>
      <c r="K2870" s="352"/>
    </row>
    <row r="2871" spans="1:11" x14ac:dyDescent="0.35">
      <c r="A2871" s="119"/>
      <c r="B2871" s="119"/>
      <c r="C2871" s="119"/>
      <c r="D2871" s="119"/>
      <c r="E2871" s="119"/>
      <c r="F2871" s="119"/>
      <c r="G2871" s="119"/>
      <c r="H2871" s="119"/>
      <c r="I2871" s="119"/>
      <c r="J2871" s="119"/>
      <c r="K2871" s="119"/>
    </row>
    <row r="2872" spans="1:11" x14ac:dyDescent="0.35">
      <c r="A2872" s="352" t="s">
        <v>564</v>
      </c>
      <c r="B2872" s="352"/>
      <c r="C2872" s="352"/>
      <c r="D2872" s="352"/>
      <c r="E2872" s="352"/>
      <c r="F2872" s="352"/>
      <c r="G2872" s="352"/>
      <c r="H2872" s="352"/>
      <c r="I2872" s="352"/>
      <c r="J2872" s="352"/>
      <c r="K2872" s="352"/>
    </row>
    <row r="2874" spans="1:11" x14ac:dyDescent="0.35">
      <c r="A2874" t="s">
        <v>375</v>
      </c>
    </row>
    <row r="2876" spans="1:11" x14ac:dyDescent="0.35">
      <c r="A2876" t="s">
        <v>374</v>
      </c>
    </row>
    <row r="2877" spans="1:11" x14ac:dyDescent="0.35">
      <c r="A2877" t="s">
        <v>373</v>
      </c>
    </row>
    <row r="2878" spans="1:11" ht="15" thickBot="1" x14ac:dyDescent="0.4"/>
    <row r="2879" spans="1:11" x14ac:dyDescent="0.35">
      <c r="A2879" s="353" t="s">
        <v>372</v>
      </c>
      <c r="B2879" s="357"/>
      <c r="C2879" s="361" t="s">
        <v>371</v>
      </c>
      <c r="D2879" s="357" t="s">
        <v>370</v>
      </c>
      <c r="E2879" s="357"/>
      <c r="F2879" s="357"/>
      <c r="G2879" s="357"/>
      <c r="H2879" s="357"/>
      <c r="I2879" s="357"/>
      <c r="J2879" s="361" t="s">
        <v>369</v>
      </c>
      <c r="K2879" s="363" t="s">
        <v>368</v>
      </c>
    </row>
    <row r="2880" spans="1:11" ht="15" thickBot="1" x14ac:dyDescent="0.4">
      <c r="A2880" s="118" t="s">
        <v>367</v>
      </c>
      <c r="B2880" s="117" t="s">
        <v>366</v>
      </c>
      <c r="C2880" s="362"/>
      <c r="D2880" s="117">
        <v>1</v>
      </c>
      <c r="E2880" s="117">
        <v>2</v>
      </c>
      <c r="F2880" s="117">
        <v>3</v>
      </c>
      <c r="G2880" s="117">
        <v>4</v>
      </c>
      <c r="H2880" s="117">
        <v>5</v>
      </c>
      <c r="I2880" s="117">
        <v>6</v>
      </c>
      <c r="J2880" s="362"/>
      <c r="K2880" s="364"/>
    </row>
    <row r="2881" spans="1:11" x14ac:dyDescent="0.35">
      <c r="A2881" s="116">
        <v>1</v>
      </c>
      <c r="B2881" s="115" t="s">
        <v>563</v>
      </c>
      <c r="C2881" s="128" t="s">
        <v>562</v>
      </c>
      <c r="D2881" s="113"/>
      <c r="E2881" s="113"/>
      <c r="F2881" s="113"/>
      <c r="G2881" s="113"/>
      <c r="H2881" s="113"/>
      <c r="I2881" s="113"/>
      <c r="J2881" s="113"/>
      <c r="K2881" s="112"/>
    </row>
    <row r="2882" spans="1:11" x14ac:dyDescent="0.35">
      <c r="A2882" s="111">
        <v>2</v>
      </c>
      <c r="B2882" s="109" t="s">
        <v>561</v>
      </c>
      <c r="C2882" s="127" t="s">
        <v>560</v>
      </c>
      <c r="D2882" s="2"/>
      <c r="E2882" s="2"/>
      <c r="F2882" s="2"/>
      <c r="G2882" s="2"/>
      <c r="H2882" s="2"/>
      <c r="I2882" s="2"/>
      <c r="J2882" s="2"/>
      <c r="K2882" s="107"/>
    </row>
    <row r="2883" spans="1:11" x14ac:dyDescent="0.35">
      <c r="A2883" s="111">
        <v>3</v>
      </c>
      <c r="B2883" s="109" t="s">
        <v>559</v>
      </c>
      <c r="C2883" s="127" t="s">
        <v>558</v>
      </c>
      <c r="D2883" s="2"/>
      <c r="E2883" s="2"/>
      <c r="F2883" s="2"/>
      <c r="G2883" s="2"/>
      <c r="H2883" s="2"/>
      <c r="I2883" s="2"/>
      <c r="J2883" s="2"/>
      <c r="K2883" s="107"/>
    </row>
    <row r="2884" spans="1:11" x14ac:dyDescent="0.35">
      <c r="A2884" s="111">
        <v>4</v>
      </c>
      <c r="B2884" s="109" t="s">
        <v>557</v>
      </c>
      <c r="C2884" s="127" t="s">
        <v>556</v>
      </c>
      <c r="D2884" s="2"/>
      <c r="E2884" s="2"/>
      <c r="F2884" s="2"/>
      <c r="G2884" s="2"/>
      <c r="H2884" s="2"/>
      <c r="I2884" s="2"/>
      <c r="J2884" s="2"/>
      <c r="K2884" s="107"/>
    </row>
    <row r="2885" spans="1:11" x14ac:dyDescent="0.35">
      <c r="A2885" s="111">
        <v>5</v>
      </c>
      <c r="B2885" s="109" t="s">
        <v>555</v>
      </c>
      <c r="C2885" s="127" t="s">
        <v>554</v>
      </c>
      <c r="D2885" s="2"/>
      <c r="E2885" s="2"/>
      <c r="F2885" s="2"/>
      <c r="G2885" s="2"/>
      <c r="H2885" s="2"/>
      <c r="I2885" s="2"/>
      <c r="J2885" s="2"/>
      <c r="K2885" s="107"/>
    </row>
    <row r="2886" spans="1:11" x14ac:dyDescent="0.35">
      <c r="A2886" s="111">
        <v>6</v>
      </c>
      <c r="B2886" s="109" t="s">
        <v>553</v>
      </c>
      <c r="C2886" s="108" t="s">
        <v>552</v>
      </c>
      <c r="D2886" s="2"/>
      <c r="E2886" s="2"/>
      <c r="F2886" s="2"/>
      <c r="G2886" s="2"/>
      <c r="H2886" s="2"/>
      <c r="I2886" s="2"/>
      <c r="J2886" s="2"/>
      <c r="K2886" s="107"/>
    </row>
    <row r="2887" spans="1:11" x14ac:dyDescent="0.35">
      <c r="A2887" s="111">
        <v>7</v>
      </c>
      <c r="B2887" s="109" t="s">
        <v>551</v>
      </c>
      <c r="C2887" s="127" t="s">
        <v>550</v>
      </c>
      <c r="D2887" s="2"/>
      <c r="E2887" s="2"/>
      <c r="F2887" s="2"/>
      <c r="G2887" s="2"/>
      <c r="H2887" s="2"/>
      <c r="I2887" s="2"/>
      <c r="J2887" s="2"/>
      <c r="K2887" s="107"/>
    </row>
    <row r="2888" spans="1:11" x14ac:dyDescent="0.35">
      <c r="A2888" s="111">
        <v>8</v>
      </c>
      <c r="B2888" s="109" t="s">
        <v>549</v>
      </c>
      <c r="C2888" s="127" t="s">
        <v>548</v>
      </c>
      <c r="D2888" s="2"/>
      <c r="E2888" s="2"/>
      <c r="F2888" s="2"/>
      <c r="G2888" s="2"/>
      <c r="H2888" s="2"/>
      <c r="I2888" s="2"/>
      <c r="J2888" s="2"/>
      <c r="K2888" s="107"/>
    </row>
    <row r="2889" spans="1:11" x14ac:dyDescent="0.35">
      <c r="A2889" s="111">
        <v>9</v>
      </c>
      <c r="B2889" s="109" t="s">
        <v>547</v>
      </c>
      <c r="C2889" s="127" t="s">
        <v>546</v>
      </c>
      <c r="D2889" s="2"/>
      <c r="E2889" s="2"/>
      <c r="F2889" s="2"/>
      <c r="G2889" s="2"/>
      <c r="H2889" s="2"/>
      <c r="I2889" s="2"/>
      <c r="J2889" s="2"/>
      <c r="K2889" s="107"/>
    </row>
    <row r="2890" spans="1:11" x14ac:dyDescent="0.35">
      <c r="A2890" s="111">
        <v>10</v>
      </c>
      <c r="B2890" s="109" t="s">
        <v>545</v>
      </c>
      <c r="C2890" s="127" t="s">
        <v>544</v>
      </c>
      <c r="D2890" s="2"/>
      <c r="E2890" s="2"/>
      <c r="F2890" s="2"/>
      <c r="G2890" s="2"/>
      <c r="H2890" s="2"/>
      <c r="I2890" s="2"/>
      <c r="J2890" s="2"/>
      <c r="K2890" s="107"/>
    </row>
    <row r="2891" spans="1:11" x14ac:dyDescent="0.35">
      <c r="A2891" s="111">
        <v>11</v>
      </c>
      <c r="B2891" s="109" t="s">
        <v>543</v>
      </c>
      <c r="C2891" s="127" t="s">
        <v>542</v>
      </c>
      <c r="D2891" s="2"/>
      <c r="E2891" s="2"/>
      <c r="F2891" s="2"/>
      <c r="G2891" s="2"/>
      <c r="H2891" s="2"/>
      <c r="I2891" s="2"/>
      <c r="J2891" s="2"/>
      <c r="K2891" s="107"/>
    </row>
    <row r="2892" spans="1:11" x14ac:dyDescent="0.35">
      <c r="A2892" s="111">
        <v>12</v>
      </c>
      <c r="B2892" s="109" t="s">
        <v>541</v>
      </c>
      <c r="C2892" s="127" t="s">
        <v>540</v>
      </c>
      <c r="D2892" s="2"/>
      <c r="E2892" s="2"/>
      <c r="F2892" s="2"/>
      <c r="G2892" s="2"/>
      <c r="H2892" s="2"/>
      <c r="I2892" s="2"/>
      <c r="J2892" s="2"/>
      <c r="K2892" s="107"/>
    </row>
    <row r="2893" spans="1:11" x14ac:dyDescent="0.35">
      <c r="A2893" s="111">
        <v>13</v>
      </c>
      <c r="B2893" s="109" t="s">
        <v>539</v>
      </c>
      <c r="C2893" s="127" t="s">
        <v>538</v>
      </c>
      <c r="D2893" s="2"/>
      <c r="E2893" s="2"/>
      <c r="F2893" s="2"/>
      <c r="G2893" s="2"/>
      <c r="H2893" s="2"/>
      <c r="I2893" s="2"/>
      <c r="J2893" s="2"/>
      <c r="K2893" s="107"/>
    </row>
    <row r="2894" spans="1:11" x14ac:dyDescent="0.35">
      <c r="A2894" s="111">
        <v>14</v>
      </c>
      <c r="B2894" s="109" t="s">
        <v>537</v>
      </c>
      <c r="C2894" s="127" t="s">
        <v>536</v>
      </c>
      <c r="D2894" s="2"/>
      <c r="E2894" s="2"/>
      <c r="F2894" s="2"/>
      <c r="G2894" s="2"/>
      <c r="H2894" s="2"/>
      <c r="I2894" s="2"/>
      <c r="J2894" s="2"/>
      <c r="K2894" s="107"/>
    </row>
    <row r="2895" spans="1:11" x14ac:dyDescent="0.35">
      <c r="A2895" s="111">
        <v>15</v>
      </c>
      <c r="B2895" s="109" t="s">
        <v>535</v>
      </c>
      <c r="C2895" s="127" t="s">
        <v>534</v>
      </c>
      <c r="D2895" s="2"/>
      <c r="E2895" s="2"/>
      <c r="F2895" s="2"/>
      <c r="G2895" s="2"/>
      <c r="H2895" s="2"/>
      <c r="I2895" s="2"/>
      <c r="J2895" s="2"/>
      <c r="K2895" s="107"/>
    </row>
    <row r="2896" spans="1:11" x14ac:dyDescent="0.35">
      <c r="A2896" s="111">
        <v>16</v>
      </c>
      <c r="B2896" s="109" t="s">
        <v>533</v>
      </c>
      <c r="C2896" s="127" t="s">
        <v>532</v>
      </c>
      <c r="D2896" s="2"/>
      <c r="E2896" s="2"/>
      <c r="F2896" s="2"/>
      <c r="G2896" s="2"/>
      <c r="H2896" s="2"/>
      <c r="I2896" s="2"/>
      <c r="J2896" s="2"/>
      <c r="K2896" s="107"/>
    </row>
    <row r="2897" spans="1:11" x14ac:dyDescent="0.35">
      <c r="A2897" s="111">
        <v>17</v>
      </c>
      <c r="B2897" s="109" t="s">
        <v>531</v>
      </c>
      <c r="C2897" s="108" t="s">
        <v>530</v>
      </c>
      <c r="D2897" s="2"/>
      <c r="E2897" s="2"/>
      <c r="F2897" s="2"/>
      <c r="G2897" s="2"/>
      <c r="H2897" s="2"/>
      <c r="I2897" s="2"/>
      <c r="J2897" s="2"/>
      <c r="K2897" s="107"/>
    </row>
    <row r="2898" spans="1:11" x14ac:dyDescent="0.35">
      <c r="A2898" s="111">
        <v>18</v>
      </c>
      <c r="B2898" s="109" t="s">
        <v>529</v>
      </c>
      <c r="C2898" s="127" t="s">
        <v>528</v>
      </c>
      <c r="D2898" s="2"/>
      <c r="E2898" s="2"/>
      <c r="F2898" s="2"/>
      <c r="G2898" s="2"/>
      <c r="H2898" s="2"/>
      <c r="I2898" s="2"/>
      <c r="J2898" s="2"/>
      <c r="K2898" s="107"/>
    </row>
    <row r="2899" spans="1:11" x14ac:dyDescent="0.35">
      <c r="A2899" s="111">
        <v>19</v>
      </c>
      <c r="B2899" s="109" t="s">
        <v>527</v>
      </c>
      <c r="C2899" s="127" t="s">
        <v>526</v>
      </c>
      <c r="D2899" s="2"/>
      <c r="E2899" s="2"/>
      <c r="F2899" s="2"/>
      <c r="G2899" s="2"/>
      <c r="H2899" s="2"/>
      <c r="I2899" s="2"/>
      <c r="J2899" s="2"/>
      <c r="K2899" s="107"/>
    </row>
    <row r="2900" spans="1:11" x14ac:dyDescent="0.35">
      <c r="A2900" s="111">
        <v>20</v>
      </c>
      <c r="B2900" s="109" t="s">
        <v>525</v>
      </c>
      <c r="C2900" s="127" t="s">
        <v>524</v>
      </c>
      <c r="D2900" s="2"/>
      <c r="E2900" s="2"/>
      <c r="F2900" s="2"/>
      <c r="G2900" s="2"/>
      <c r="H2900" s="2"/>
      <c r="I2900" s="2"/>
      <c r="J2900" s="2"/>
      <c r="K2900" s="107"/>
    </row>
    <row r="2901" spans="1:11" x14ac:dyDescent="0.35">
      <c r="A2901" s="111">
        <v>21</v>
      </c>
      <c r="B2901" s="109" t="s">
        <v>523</v>
      </c>
      <c r="C2901" s="108" t="s">
        <v>522</v>
      </c>
      <c r="D2901" s="2"/>
      <c r="E2901" s="2"/>
      <c r="F2901" s="2"/>
      <c r="G2901" s="2"/>
      <c r="H2901" s="2"/>
      <c r="I2901" s="2"/>
      <c r="J2901" s="2"/>
      <c r="K2901" s="107"/>
    </row>
    <row r="2902" spans="1:11" x14ac:dyDescent="0.35">
      <c r="A2902" s="111">
        <v>22</v>
      </c>
      <c r="B2902" s="109" t="s">
        <v>521</v>
      </c>
      <c r="C2902" s="127" t="s">
        <v>520</v>
      </c>
      <c r="D2902" s="2"/>
      <c r="E2902" s="2"/>
      <c r="F2902" s="2"/>
      <c r="G2902" s="2"/>
      <c r="H2902" s="2"/>
      <c r="I2902" s="2"/>
      <c r="J2902" s="2"/>
      <c r="K2902" s="107"/>
    </row>
    <row r="2903" spans="1:11" x14ac:dyDescent="0.35">
      <c r="A2903" s="111">
        <v>23</v>
      </c>
      <c r="B2903" s="109" t="s">
        <v>519</v>
      </c>
      <c r="C2903" s="127" t="s">
        <v>518</v>
      </c>
      <c r="D2903" s="2"/>
      <c r="E2903" s="2"/>
      <c r="F2903" s="2"/>
      <c r="G2903" s="2"/>
      <c r="H2903" s="2"/>
      <c r="I2903" s="2"/>
      <c r="J2903" s="2"/>
      <c r="K2903" s="107"/>
    </row>
    <row r="2904" spans="1:11" ht="15" thickBot="1" x14ac:dyDescent="0.4">
      <c r="A2904" s="126">
        <v>24</v>
      </c>
      <c r="B2904" s="105" t="s">
        <v>517</v>
      </c>
      <c r="C2904" s="125" t="s">
        <v>516</v>
      </c>
      <c r="D2904" s="103"/>
      <c r="E2904" s="103"/>
      <c r="F2904" s="103"/>
      <c r="G2904" s="103"/>
      <c r="H2904" s="103"/>
      <c r="I2904" s="103"/>
      <c r="J2904" s="103"/>
      <c r="K2904" s="102"/>
    </row>
    <row r="2905" spans="1:11" x14ac:dyDescent="0.35">
      <c r="A2905" s="1"/>
      <c r="B2905" s="1"/>
      <c r="C2905" s="101"/>
    </row>
    <row r="2906" spans="1:11" x14ac:dyDescent="0.35">
      <c r="D2906" s="360" t="s">
        <v>299</v>
      </c>
      <c r="E2906" s="360"/>
      <c r="F2906" s="360"/>
      <c r="G2906" s="360"/>
      <c r="H2906" s="360"/>
      <c r="I2906" s="360"/>
      <c r="J2906" s="360"/>
      <c r="K2906" s="360"/>
    </row>
    <row r="2907" spans="1:11" x14ac:dyDescent="0.35">
      <c r="D2907" s="360" t="s">
        <v>298</v>
      </c>
      <c r="E2907" s="360"/>
      <c r="F2907" s="360"/>
      <c r="G2907" s="360"/>
      <c r="H2907" s="360"/>
      <c r="I2907" s="360"/>
      <c r="J2907" s="360"/>
      <c r="K2907" s="360"/>
    </row>
    <row r="2912" spans="1:11" x14ac:dyDescent="0.35">
      <c r="C2912" s="365" t="s">
        <v>297</v>
      </c>
      <c r="D2912" s="365"/>
      <c r="E2912" s="365"/>
      <c r="F2912" s="365"/>
      <c r="G2912" s="365"/>
      <c r="H2912" s="365"/>
      <c r="I2912" s="365"/>
      <c r="J2912" s="365"/>
      <c r="K2912" s="365"/>
    </row>
    <row r="2929" spans="1:11" x14ac:dyDescent="0.35">
      <c r="A2929" s="352" t="s">
        <v>379</v>
      </c>
      <c r="B2929" s="352"/>
      <c r="C2929" s="352"/>
      <c r="D2929" s="352"/>
      <c r="E2929" s="352"/>
      <c r="F2929" s="352"/>
      <c r="G2929" s="352"/>
      <c r="H2929" s="352"/>
      <c r="I2929" s="352"/>
      <c r="J2929" s="352"/>
      <c r="K2929" s="352"/>
    </row>
    <row r="2930" spans="1:11" x14ac:dyDescent="0.35">
      <c r="A2930" s="352" t="s">
        <v>378</v>
      </c>
      <c r="B2930" s="352"/>
      <c r="C2930" s="352"/>
      <c r="D2930" s="352"/>
      <c r="E2930" s="352"/>
      <c r="F2930" s="352"/>
      <c r="G2930" s="352"/>
      <c r="H2930" s="352"/>
      <c r="I2930" s="352"/>
      <c r="J2930" s="352"/>
      <c r="K2930" s="352"/>
    </row>
    <row r="2931" spans="1:11" x14ac:dyDescent="0.35">
      <c r="A2931" s="352" t="s">
        <v>377</v>
      </c>
      <c r="B2931" s="352"/>
      <c r="C2931" s="352"/>
      <c r="D2931" s="352"/>
      <c r="E2931" s="352"/>
      <c r="F2931" s="352"/>
      <c r="G2931" s="352"/>
      <c r="H2931" s="352"/>
      <c r="I2931" s="352"/>
      <c r="J2931" s="352"/>
      <c r="K2931" s="352"/>
    </row>
    <row r="2932" spans="1:11" x14ac:dyDescent="0.35">
      <c r="A2932" s="119"/>
      <c r="B2932" s="119"/>
      <c r="C2932" s="119"/>
      <c r="D2932" s="119"/>
      <c r="E2932" s="119"/>
      <c r="F2932" s="119"/>
      <c r="G2932" s="119"/>
      <c r="H2932" s="119"/>
      <c r="I2932" s="119"/>
      <c r="J2932" s="119"/>
      <c r="K2932" s="119"/>
    </row>
    <row r="2933" spans="1:11" x14ac:dyDescent="0.35">
      <c r="A2933" s="352" t="s">
        <v>515</v>
      </c>
      <c r="B2933" s="352"/>
      <c r="C2933" s="352"/>
      <c r="D2933" s="352"/>
      <c r="E2933" s="352"/>
      <c r="F2933" s="352"/>
      <c r="G2933" s="352"/>
      <c r="H2933" s="352"/>
      <c r="I2933" s="352"/>
      <c r="J2933" s="352"/>
      <c r="K2933" s="352"/>
    </row>
    <row r="2935" spans="1:11" x14ac:dyDescent="0.35">
      <c r="A2935" t="s">
        <v>375</v>
      </c>
    </row>
    <row r="2937" spans="1:11" x14ac:dyDescent="0.35">
      <c r="A2937" t="s">
        <v>374</v>
      </c>
    </row>
    <row r="2938" spans="1:11" x14ac:dyDescent="0.35">
      <c r="A2938" t="s">
        <v>373</v>
      </c>
    </row>
    <row r="2939" spans="1:11" ht="15" thickBot="1" x14ac:dyDescent="0.4"/>
    <row r="2940" spans="1:11" x14ac:dyDescent="0.35">
      <c r="A2940" s="353" t="s">
        <v>372</v>
      </c>
      <c r="B2940" s="357"/>
      <c r="C2940" s="361" t="s">
        <v>371</v>
      </c>
      <c r="D2940" s="357" t="s">
        <v>370</v>
      </c>
      <c r="E2940" s="357"/>
      <c r="F2940" s="357"/>
      <c r="G2940" s="357"/>
      <c r="H2940" s="357"/>
      <c r="I2940" s="357"/>
      <c r="J2940" s="361" t="s">
        <v>369</v>
      </c>
      <c r="K2940" s="363" t="s">
        <v>368</v>
      </c>
    </row>
    <row r="2941" spans="1:11" ht="15" thickBot="1" x14ac:dyDescent="0.4">
      <c r="A2941" s="118" t="s">
        <v>367</v>
      </c>
      <c r="B2941" s="117" t="s">
        <v>366</v>
      </c>
      <c r="C2941" s="362"/>
      <c r="D2941" s="117">
        <v>1</v>
      </c>
      <c r="E2941" s="117">
        <v>2</v>
      </c>
      <c r="F2941" s="117">
        <v>3</v>
      </c>
      <c r="G2941" s="117">
        <v>4</v>
      </c>
      <c r="H2941" s="117">
        <v>5</v>
      </c>
      <c r="I2941" s="117">
        <v>6</v>
      </c>
      <c r="J2941" s="362"/>
      <c r="K2941" s="364"/>
    </row>
    <row r="2942" spans="1:11" x14ac:dyDescent="0.35">
      <c r="A2942" s="116">
        <v>1</v>
      </c>
      <c r="B2942" s="115" t="s">
        <v>514</v>
      </c>
      <c r="C2942" s="124" t="s">
        <v>513</v>
      </c>
      <c r="D2942" s="113"/>
      <c r="E2942" s="113"/>
      <c r="F2942" s="113"/>
      <c r="G2942" s="113"/>
      <c r="H2942" s="113"/>
      <c r="I2942" s="113"/>
      <c r="J2942" s="113"/>
      <c r="K2942" s="112"/>
    </row>
    <row r="2943" spans="1:11" x14ac:dyDescent="0.35">
      <c r="A2943" s="111">
        <v>2</v>
      </c>
      <c r="B2943" s="109" t="s">
        <v>512</v>
      </c>
      <c r="C2943" s="122" t="s">
        <v>511</v>
      </c>
      <c r="D2943" s="2"/>
      <c r="E2943" s="2"/>
      <c r="F2943" s="2"/>
      <c r="G2943" s="2"/>
      <c r="H2943" s="2"/>
      <c r="I2943" s="2"/>
      <c r="J2943" s="2"/>
      <c r="K2943" s="107"/>
    </row>
    <row r="2944" spans="1:11" x14ac:dyDescent="0.35">
      <c r="A2944" s="111">
        <v>3</v>
      </c>
      <c r="B2944" s="109" t="s">
        <v>510</v>
      </c>
      <c r="C2944" s="122" t="s">
        <v>509</v>
      </c>
      <c r="D2944" s="2"/>
      <c r="E2944" s="2"/>
      <c r="F2944" s="2"/>
      <c r="G2944" s="2"/>
      <c r="H2944" s="2"/>
      <c r="I2944" s="2"/>
      <c r="J2944" s="2"/>
      <c r="K2944" s="107"/>
    </row>
    <row r="2945" spans="1:11" x14ac:dyDescent="0.35">
      <c r="A2945" s="111">
        <v>4</v>
      </c>
      <c r="B2945" s="109" t="s">
        <v>508</v>
      </c>
      <c r="C2945" s="122" t="s">
        <v>507</v>
      </c>
      <c r="D2945" s="2"/>
      <c r="E2945" s="2"/>
      <c r="F2945" s="2"/>
      <c r="G2945" s="2"/>
      <c r="H2945" s="2"/>
      <c r="I2945" s="2"/>
      <c r="J2945" s="2"/>
      <c r="K2945" s="107"/>
    </row>
    <row r="2946" spans="1:11" x14ac:dyDescent="0.35">
      <c r="A2946" s="111">
        <v>5</v>
      </c>
      <c r="B2946" s="109" t="s">
        <v>506</v>
      </c>
      <c r="C2946" s="122" t="s">
        <v>505</v>
      </c>
      <c r="D2946" s="2"/>
      <c r="E2946" s="2"/>
      <c r="F2946" s="2"/>
      <c r="G2946" s="2"/>
      <c r="H2946" s="2"/>
      <c r="I2946" s="2"/>
      <c r="J2946" s="2"/>
      <c r="K2946" s="107"/>
    </row>
    <row r="2947" spans="1:11" x14ac:dyDescent="0.35">
      <c r="A2947" s="111">
        <v>6</v>
      </c>
      <c r="B2947" s="109" t="s">
        <v>504</v>
      </c>
      <c r="C2947" s="122" t="s">
        <v>503</v>
      </c>
      <c r="D2947" s="2"/>
      <c r="E2947" s="2"/>
      <c r="F2947" s="2"/>
      <c r="G2947" s="2"/>
      <c r="H2947" s="2"/>
      <c r="I2947" s="2"/>
      <c r="J2947" s="2"/>
      <c r="K2947" s="107"/>
    </row>
    <row r="2948" spans="1:11" x14ac:dyDescent="0.35">
      <c r="A2948" s="111">
        <v>7</v>
      </c>
      <c r="B2948" s="109" t="s">
        <v>502</v>
      </c>
      <c r="C2948" s="122" t="s">
        <v>501</v>
      </c>
      <c r="D2948" s="2"/>
      <c r="E2948" s="2"/>
      <c r="F2948" s="2"/>
      <c r="G2948" s="2"/>
      <c r="H2948" s="2"/>
      <c r="I2948" s="2"/>
      <c r="J2948" s="2"/>
      <c r="K2948" s="107"/>
    </row>
    <row r="2949" spans="1:11" x14ac:dyDescent="0.35">
      <c r="A2949" s="111">
        <v>8</v>
      </c>
      <c r="B2949" s="109" t="s">
        <v>500</v>
      </c>
      <c r="C2949" s="122" t="s">
        <v>499</v>
      </c>
      <c r="D2949" s="2"/>
      <c r="E2949" s="2"/>
      <c r="F2949" s="2"/>
      <c r="G2949" s="2"/>
      <c r="H2949" s="2"/>
      <c r="I2949" s="2"/>
      <c r="J2949" s="2"/>
      <c r="K2949" s="107"/>
    </row>
    <row r="2950" spans="1:11" x14ac:dyDescent="0.35">
      <c r="A2950" s="111">
        <v>9</v>
      </c>
      <c r="B2950" s="109" t="s">
        <v>498</v>
      </c>
      <c r="C2950" s="122" t="s">
        <v>497</v>
      </c>
      <c r="D2950" s="2"/>
      <c r="E2950" s="2"/>
      <c r="F2950" s="2"/>
      <c r="G2950" s="2"/>
      <c r="H2950" s="2"/>
      <c r="I2950" s="2"/>
      <c r="J2950" s="2"/>
      <c r="K2950" s="107"/>
    </row>
    <row r="2951" spans="1:11" x14ac:dyDescent="0.35">
      <c r="A2951" s="111">
        <v>10</v>
      </c>
      <c r="B2951" s="109" t="s">
        <v>496</v>
      </c>
      <c r="C2951" s="122" t="s">
        <v>495</v>
      </c>
      <c r="D2951" s="2"/>
      <c r="E2951" s="2"/>
      <c r="F2951" s="2"/>
      <c r="G2951" s="2"/>
      <c r="H2951" s="2"/>
      <c r="I2951" s="2"/>
      <c r="J2951" s="2"/>
      <c r="K2951" s="107"/>
    </row>
    <row r="2952" spans="1:11" x14ac:dyDescent="0.35">
      <c r="A2952" s="111">
        <v>11</v>
      </c>
      <c r="B2952" s="109" t="s">
        <v>494</v>
      </c>
      <c r="C2952" s="123" t="s">
        <v>493</v>
      </c>
      <c r="D2952" s="2"/>
      <c r="E2952" s="2"/>
      <c r="F2952" s="2"/>
      <c r="G2952" s="2"/>
      <c r="H2952" s="2"/>
      <c r="I2952" s="2"/>
      <c r="J2952" s="2"/>
      <c r="K2952" s="107"/>
    </row>
    <row r="2953" spans="1:11" x14ac:dyDescent="0.35">
      <c r="A2953" s="111">
        <v>12</v>
      </c>
      <c r="B2953" s="109" t="s">
        <v>492</v>
      </c>
      <c r="C2953" s="122" t="s">
        <v>491</v>
      </c>
      <c r="D2953" s="2"/>
      <c r="E2953" s="2"/>
      <c r="F2953" s="2"/>
      <c r="G2953" s="2"/>
      <c r="H2953" s="2"/>
      <c r="I2953" s="2"/>
      <c r="J2953" s="2"/>
      <c r="K2953" s="107"/>
    </row>
    <row r="2954" spans="1:11" x14ac:dyDescent="0.35">
      <c r="A2954" s="111">
        <v>13</v>
      </c>
      <c r="B2954" s="109" t="s">
        <v>490</v>
      </c>
      <c r="C2954" s="122" t="s">
        <v>489</v>
      </c>
      <c r="D2954" s="2"/>
      <c r="E2954" s="2"/>
      <c r="F2954" s="2"/>
      <c r="G2954" s="2"/>
      <c r="H2954" s="2"/>
      <c r="I2954" s="2"/>
      <c r="J2954" s="2"/>
      <c r="K2954" s="107"/>
    </row>
    <row r="2955" spans="1:11" x14ac:dyDescent="0.35">
      <c r="A2955" s="111">
        <v>14</v>
      </c>
      <c r="B2955" s="109" t="s">
        <v>488</v>
      </c>
      <c r="C2955" s="122" t="s">
        <v>487</v>
      </c>
      <c r="D2955" s="2"/>
      <c r="E2955" s="2"/>
      <c r="F2955" s="2"/>
      <c r="G2955" s="2"/>
      <c r="H2955" s="2"/>
      <c r="I2955" s="2"/>
      <c r="J2955" s="2"/>
      <c r="K2955" s="107"/>
    </row>
    <row r="2956" spans="1:11" x14ac:dyDescent="0.35">
      <c r="A2956" s="111">
        <v>15</v>
      </c>
      <c r="B2956" s="109" t="s">
        <v>486</v>
      </c>
      <c r="C2956" s="122" t="s">
        <v>485</v>
      </c>
      <c r="D2956" s="2"/>
      <c r="E2956" s="2"/>
      <c r="F2956" s="2"/>
      <c r="G2956" s="2"/>
      <c r="H2956" s="2"/>
      <c r="I2956" s="2"/>
      <c r="J2956" s="2"/>
      <c r="K2956" s="107"/>
    </row>
    <row r="2957" spans="1:11" x14ac:dyDescent="0.35">
      <c r="A2957" s="111">
        <v>16</v>
      </c>
      <c r="B2957" s="109" t="s">
        <v>484</v>
      </c>
      <c r="C2957" s="122" t="s">
        <v>483</v>
      </c>
      <c r="D2957" s="2"/>
      <c r="E2957" s="2"/>
      <c r="F2957" s="2"/>
      <c r="G2957" s="2"/>
      <c r="H2957" s="2"/>
      <c r="I2957" s="2"/>
      <c r="J2957" s="2"/>
      <c r="K2957" s="107"/>
    </row>
    <row r="2958" spans="1:11" x14ac:dyDescent="0.35">
      <c r="A2958" s="111">
        <v>17</v>
      </c>
      <c r="B2958" s="109" t="s">
        <v>482</v>
      </c>
      <c r="C2958" s="122" t="s">
        <v>481</v>
      </c>
      <c r="D2958" s="2"/>
      <c r="E2958" s="2"/>
      <c r="F2958" s="2"/>
      <c r="G2958" s="2"/>
      <c r="H2958" s="2"/>
      <c r="I2958" s="2"/>
      <c r="J2958" s="2"/>
      <c r="K2958" s="107"/>
    </row>
    <row r="2959" spans="1:11" x14ac:dyDescent="0.35">
      <c r="A2959" s="111">
        <v>18</v>
      </c>
      <c r="B2959" s="109" t="s">
        <v>480</v>
      </c>
      <c r="C2959" s="122" t="s">
        <v>479</v>
      </c>
      <c r="D2959" s="2"/>
      <c r="E2959" s="2"/>
      <c r="F2959" s="2"/>
      <c r="G2959" s="2"/>
      <c r="H2959" s="2"/>
      <c r="I2959" s="2"/>
      <c r="J2959" s="2"/>
      <c r="K2959" s="107"/>
    </row>
    <row r="2960" spans="1:11" x14ac:dyDescent="0.35">
      <c r="A2960" s="111">
        <v>19</v>
      </c>
      <c r="B2960" s="109" t="s">
        <v>478</v>
      </c>
      <c r="C2960" s="122" t="s">
        <v>477</v>
      </c>
      <c r="D2960" s="2"/>
      <c r="E2960" s="2"/>
      <c r="F2960" s="2"/>
      <c r="G2960" s="2"/>
      <c r="H2960" s="2"/>
      <c r="I2960" s="2"/>
      <c r="J2960" s="2"/>
      <c r="K2960" s="107"/>
    </row>
    <row r="2961" spans="1:11" x14ac:dyDescent="0.35">
      <c r="A2961" s="111">
        <v>20</v>
      </c>
      <c r="B2961" s="109" t="s">
        <v>476</v>
      </c>
      <c r="C2961" s="122" t="s">
        <v>475</v>
      </c>
      <c r="D2961" s="2"/>
      <c r="E2961" s="2"/>
      <c r="F2961" s="2"/>
      <c r="G2961" s="2"/>
      <c r="H2961" s="2"/>
      <c r="I2961" s="2"/>
      <c r="J2961" s="2"/>
      <c r="K2961" s="107"/>
    </row>
    <row r="2962" spans="1:11" x14ac:dyDescent="0.35">
      <c r="A2962" s="111">
        <v>21</v>
      </c>
      <c r="B2962" s="109" t="s">
        <v>474</v>
      </c>
      <c r="C2962" s="122" t="s">
        <v>473</v>
      </c>
      <c r="D2962" s="2"/>
      <c r="E2962" s="2"/>
      <c r="F2962" s="2"/>
      <c r="G2962" s="2"/>
      <c r="H2962" s="2"/>
      <c r="I2962" s="2"/>
      <c r="J2962" s="2"/>
      <c r="K2962" s="107"/>
    </row>
    <row r="2963" spans="1:11" x14ac:dyDescent="0.35">
      <c r="A2963" s="111">
        <v>22</v>
      </c>
      <c r="B2963" s="109" t="s">
        <v>472</v>
      </c>
      <c r="C2963" s="122" t="s">
        <v>471</v>
      </c>
      <c r="D2963" s="2"/>
      <c r="E2963" s="2"/>
      <c r="F2963" s="2"/>
      <c r="G2963" s="2"/>
      <c r="H2963" s="2"/>
      <c r="I2963" s="2"/>
      <c r="J2963" s="2"/>
      <c r="K2963" s="107"/>
    </row>
    <row r="2964" spans="1:11" x14ac:dyDescent="0.35">
      <c r="A2964" s="111">
        <v>23</v>
      </c>
      <c r="B2964" s="109" t="s">
        <v>470</v>
      </c>
      <c r="C2964" s="122" t="s">
        <v>469</v>
      </c>
      <c r="D2964" s="2"/>
      <c r="E2964" s="2"/>
      <c r="F2964" s="2"/>
      <c r="G2964" s="2"/>
      <c r="H2964" s="2"/>
      <c r="I2964" s="2"/>
      <c r="J2964" s="2"/>
      <c r="K2964" s="107"/>
    </row>
    <row r="2965" spans="1:11" x14ac:dyDescent="0.35">
      <c r="A2965" s="111">
        <v>24</v>
      </c>
      <c r="B2965" s="109" t="s">
        <v>468</v>
      </c>
      <c r="C2965" s="122" t="s">
        <v>467</v>
      </c>
      <c r="D2965" s="2"/>
      <c r="E2965" s="2"/>
      <c r="F2965" s="2"/>
      <c r="G2965" s="2"/>
      <c r="H2965" s="2"/>
      <c r="I2965" s="2"/>
      <c r="J2965" s="2"/>
      <c r="K2965" s="107"/>
    </row>
    <row r="2966" spans="1:11" x14ac:dyDescent="0.35">
      <c r="A2966" s="111">
        <v>25</v>
      </c>
      <c r="B2966" s="109" t="s">
        <v>466</v>
      </c>
      <c r="C2966" s="122" t="s">
        <v>465</v>
      </c>
      <c r="D2966" s="2"/>
      <c r="E2966" s="2"/>
      <c r="F2966" s="2"/>
      <c r="G2966" s="2"/>
      <c r="H2966" s="2"/>
      <c r="I2966" s="2"/>
      <c r="J2966" s="2"/>
      <c r="K2966" s="107"/>
    </row>
    <row r="2967" spans="1:11" x14ac:dyDescent="0.35">
      <c r="A2967" s="111">
        <v>26</v>
      </c>
      <c r="B2967" s="109" t="s">
        <v>464</v>
      </c>
      <c r="C2967" s="122" t="s">
        <v>463</v>
      </c>
      <c r="D2967" s="2"/>
      <c r="E2967" s="2"/>
      <c r="F2967" s="2"/>
      <c r="G2967" s="2"/>
      <c r="H2967" s="2"/>
      <c r="I2967" s="2"/>
      <c r="J2967" s="2"/>
      <c r="K2967" s="107"/>
    </row>
    <row r="2968" spans="1:11" x14ac:dyDescent="0.35">
      <c r="A2968" s="111">
        <v>27</v>
      </c>
      <c r="B2968" s="109" t="s">
        <v>462</v>
      </c>
      <c r="C2968" s="122" t="s">
        <v>461</v>
      </c>
      <c r="D2968" s="2"/>
      <c r="E2968" s="2"/>
      <c r="F2968" s="2"/>
      <c r="G2968" s="2"/>
      <c r="H2968" s="2"/>
      <c r="I2968" s="2"/>
      <c r="J2968" s="2"/>
      <c r="K2968" s="107"/>
    </row>
    <row r="2969" spans="1:11" x14ac:dyDescent="0.35">
      <c r="A2969" s="111">
        <v>28</v>
      </c>
      <c r="B2969" s="109" t="s">
        <v>460</v>
      </c>
      <c r="C2969" s="122" t="s">
        <v>459</v>
      </c>
      <c r="D2969" s="2"/>
      <c r="E2969" s="2"/>
      <c r="F2969" s="2"/>
      <c r="G2969" s="2"/>
      <c r="H2969" s="2"/>
      <c r="I2969" s="2"/>
      <c r="J2969" s="2"/>
      <c r="K2969" s="107"/>
    </row>
    <row r="2970" spans="1:11" x14ac:dyDescent="0.35">
      <c r="A2970" s="110">
        <v>29</v>
      </c>
      <c r="B2970" s="109" t="s">
        <v>458</v>
      </c>
      <c r="C2970" s="122" t="s">
        <v>457</v>
      </c>
      <c r="D2970" s="2"/>
      <c r="E2970" s="2"/>
      <c r="F2970" s="2"/>
      <c r="G2970" s="2"/>
      <c r="H2970" s="2"/>
      <c r="I2970" s="2"/>
      <c r="J2970" s="2"/>
      <c r="K2970" s="107"/>
    </row>
    <row r="2971" spans="1:11" x14ac:dyDescent="0.35">
      <c r="A2971" s="110">
        <v>30</v>
      </c>
      <c r="B2971" s="109" t="s">
        <v>456</v>
      </c>
      <c r="C2971" s="108" t="s">
        <v>455</v>
      </c>
      <c r="D2971" s="2"/>
      <c r="E2971" s="2"/>
      <c r="F2971" s="2"/>
      <c r="G2971" s="2"/>
      <c r="H2971" s="2"/>
      <c r="I2971" s="2"/>
      <c r="J2971" s="2"/>
      <c r="K2971" s="107"/>
    </row>
    <row r="2972" spans="1:11" x14ac:dyDescent="0.35">
      <c r="A2972" s="110">
        <v>31</v>
      </c>
      <c r="B2972" s="109" t="s">
        <v>454</v>
      </c>
      <c r="C2972" s="108" t="s">
        <v>453</v>
      </c>
      <c r="D2972" s="2"/>
      <c r="E2972" s="2"/>
      <c r="F2972" s="2"/>
      <c r="G2972" s="2"/>
      <c r="H2972" s="2"/>
      <c r="I2972" s="2"/>
      <c r="J2972" s="2"/>
      <c r="K2972" s="107"/>
    </row>
    <row r="2973" spans="1:11" x14ac:dyDescent="0.35">
      <c r="A2973" s="110">
        <v>32</v>
      </c>
      <c r="B2973" s="109" t="s">
        <v>452</v>
      </c>
      <c r="C2973" s="108" t="s">
        <v>451</v>
      </c>
      <c r="D2973" s="2"/>
      <c r="E2973" s="2"/>
      <c r="F2973" s="2"/>
      <c r="G2973" s="2"/>
      <c r="H2973" s="2"/>
      <c r="I2973" s="2"/>
      <c r="J2973" s="2"/>
      <c r="K2973" s="107"/>
    </row>
    <row r="2974" spans="1:11" x14ac:dyDescent="0.35">
      <c r="A2974" s="110">
        <v>33</v>
      </c>
      <c r="B2974" s="109" t="s">
        <v>450</v>
      </c>
      <c r="C2974" s="108" t="s">
        <v>449</v>
      </c>
      <c r="D2974" s="2"/>
      <c r="E2974" s="2"/>
      <c r="F2974" s="2"/>
      <c r="G2974" s="2"/>
      <c r="H2974" s="2"/>
      <c r="I2974" s="2"/>
      <c r="J2974" s="2"/>
      <c r="K2974" s="107"/>
    </row>
    <row r="2975" spans="1:11" x14ac:dyDescent="0.35">
      <c r="A2975" s="110">
        <v>34</v>
      </c>
      <c r="B2975" s="109" t="s">
        <v>448</v>
      </c>
      <c r="C2975" s="108" t="s">
        <v>447</v>
      </c>
      <c r="D2975" s="2"/>
      <c r="E2975" s="2"/>
      <c r="F2975" s="2"/>
      <c r="G2975" s="2"/>
      <c r="H2975" s="2"/>
      <c r="I2975" s="2"/>
      <c r="J2975" s="2"/>
      <c r="K2975" s="107"/>
    </row>
    <row r="2976" spans="1:11" ht="15" thickBot="1" x14ac:dyDescent="0.4">
      <c r="A2976" s="106">
        <v>35</v>
      </c>
      <c r="B2976" s="105" t="s">
        <v>446</v>
      </c>
      <c r="C2976" s="104" t="s">
        <v>445</v>
      </c>
      <c r="D2976" s="103"/>
      <c r="E2976" s="103"/>
      <c r="F2976" s="103"/>
      <c r="G2976" s="103"/>
      <c r="H2976" s="103"/>
      <c r="I2976" s="103"/>
      <c r="J2976" s="103"/>
      <c r="K2976" s="102"/>
    </row>
    <row r="2977" spans="1:11" x14ac:dyDescent="0.35">
      <c r="A2977" s="1"/>
      <c r="B2977" s="1"/>
      <c r="C2977" s="101"/>
    </row>
    <row r="2978" spans="1:11" x14ac:dyDescent="0.35">
      <c r="D2978" s="360" t="s">
        <v>299</v>
      </c>
      <c r="E2978" s="360"/>
      <c r="F2978" s="360"/>
      <c r="G2978" s="360"/>
      <c r="H2978" s="360"/>
      <c r="I2978" s="360"/>
      <c r="J2978" s="360"/>
      <c r="K2978" s="360"/>
    </row>
    <row r="2979" spans="1:11" x14ac:dyDescent="0.35">
      <c r="D2979" s="360" t="s">
        <v>298</v>
      </c>
      <c r="E2979" s="360"/>
      <c r="F2979" s="360"/>
      <c r="G2979" s="360"/>
      <c r="H2979" s="360"/>
      <c r="I2979" s="360"/>
      <c r="J2979" s="360"/>
      <c r="K2979" s="360"/>
    </row>
    <row r="2984" spans="1:11" x14ac:dyDescent="0.35">
      <c r="C2984" s="365" t="s">
        <v>297</v>
      </c>
      <c r="D2984" s="365"/>
      <c r="E2984" s="365"/>
      <c r="F2984" s="365"/>
      <c r="G2984" s="365"/>
      <c r="H2984" s="365"/>
      <c r="I2984" s="365"/>
      <c r="J2984" s="365"/>
      <c r="K2984" s="365"/>
    </row>
    <row r="2990" spans="1:11" x14ac:dyDescent="0.35">
      <c r="A2990" s="352" t="s">
        <v>379</v>
      </c>
      <c r="B2990" s="352"/>
      <c r="C2990" s="352"/>
      <c r="D2990" s="352"/>
      <c r="E2990" s="352"/>
      <c r="F2990" s="352"/>
      <c r="G2990" s="352"/>
      <c r="H2990" s="352"/>
      <c r="I2990" s="352"/>
      <c r="J2990" s="352"/>
      <c r="K2990" s="352"/>
    </row>
    <row r="2991" spans="1:11" x14ac:dyDescent="0.35">
      <c r="A2991" s="352" t="s">
        <v>378</v>
      </c>
      <c r="B2991" s="352"/>
      <c r="C2991" s="352"/>
      <c r="D2991" s="352"/>
      <c r="E2991" s="352"/>
      <c r="F2991" s="352"/>
      <c r="G2991" s="352"/>
      <c r="H2991" s="352"/>
      <c r="I2991" s="352"/>
      <c r="J2991" s="352"/>
      <c r="K2991" s="352"/>
    </row>
    <row r="2992" spans="1:11" x14ac:dyDescent="0.35">
      <c r="A2992" s="352" t="s">
        <v>377</v>
      </c>
      <c r="B2992" s="352"/>
      <c r="C2992" s="352"/>
      <c r="D2992" s="352"/>
      <c r="E2992" s="352"/>
      <c r="F2992" s="352"/>
      <c r="G2992" s="352"/>
      <c r="H2992" s="352"/>
      <c r="I2992" s="352"/>
      <c r="J2992" s="352"/>
      <c r="K2992" s="352"/>
    </row>
    <row r="2993" spans="1:11" x14ac:dyDescent="0.35">
      <c r="A2993" s="119"/>
      <c r="B2993" s="119"/>
      <c r="C2993" s="119"/>
      <c r="D2993" s="119"/>
      <c r="E2993" s="119"/>
      <c r="F2993" s="119"/>
      <c r="G2993" s="119"/>
      <c r="H2993" s="119"/>
      <c r="I2993" s="119"/>
      <c r="J2993" s="119"/>
      <c r="K2993" s="119"/>
    </row>
    <row r="2994" spans="1:11" x14ac:dyDescent="0.35">
      <c r="A2994" s="352" t="s">
        <v>444</v>
      </c>
      <c r="B2994" s="352"/>
      <c r="C2994" s="352"/>
      <c r="D2994" s="352"/>
      <c r="E2994" s="352"/>
      <c r="F2994" s="352"/>
      <c r="G2994" s="352"/>
      <c r="H2994" s="352"/>
      <c r="I2994" s="352"/>
      <c r="J2994" s="352"/>
      <c r="K2994" s="352"/>
    </row>
    <row r="2996" spans="1:11" x14ac:dyDescent="0.35">
      <c r="A2996" t="s">
        <v>375</v>
      </c>
    </row>
    <row r="2998" spans="1:11" x14ac:dyDescent="0.35">
      <c r="A2998" t="s">
        <v>374</v>
      </c>
    </row>
    <row r="2999" spans="1:11" x14ac:dyDescent="0.35">
      <c r="A2999" t="s">
        <v>373</v>
      </c>
    </row>
    <row r="3000" spans="1:11" ht="15" thickBot="1" x14ac:dyDescent="0.4"/>
    <row r="3001" spans="1:11" x14ac:dyDescent="0.35">
      <c r="A3001" s="353" t="s">
        <v>372</v>
      </c>
      <c r="B3001" s="357"/>
      <c r="C3001" s="361" t="s">
        <v>371</v>
      </c>
      <c r="D3001" s="357" t="s">
        <v>370</v>
      </c>
      <c r="E3001" s="357"/>
      <c r="F3001" s="357"/>
      <c r="G3001" s="357"/>
      <c r="H3001" s="357"/>
      <c r="I3001" s="357"/>
      <c r="J3001" s="361" t="s">
        <v>369</v>
      </c>
      <c r="K3001" s="363" t="s">
        <v>368</v>
      </c>
    </row>
    <row r="3002" spans="1:11" ht="15" thickBot="1" x14ac:dyDescent="0.4">
      <c r="A3002" s="118" t="s">
        <v>367</v>
      </c>
      <c r="B3002" s="117" t="s">
        <v>366</v>
      </c>
      <c r="C3002" s="362"/>
      <c r="D3002" s="117">
        <v>1</v>
      </c>
      <c r="E3002" s="117">
        <v>2</v>
      </c>
      <c r="F3002" s="117">
        <v>3</v>
      </c>
      <c r="G3002" s="117">
        <v>4</v>
      </c>
      <c r="H3002" s="117">
        <v>5</v>
      </c>
      <c r="I3002" s="117">
        <v>6</v>
      </c>
      <c r="J3002" s="362"/>
      <c r="K3002" s="364"/>
    </row>
    <row r="3003" spans="1:11" x14ac:dyDescent="0.35">
      <c r="A3003" s="116">
        <v>1</v>
      </c>
      <c r="B3003" s="115" t="s">
        <v>443</v>
      </c>
      <c r="C3003" s="114" t="s">
        <v>442</v>
      </c>
      <c r="D3003" s="113"/>
      <c r="E3003" s="113"/>
      <c r="F3003" s="113"/>
      <c r="G3003" s="113"/>
      <c r="H3003" s="113"/>
      <c r="I3003" s="113"/>
      <c r="J3003" s="113"/>
      <c r="K3003" s="112"/>
    </row>
    <row r="3004" spans="1:11" x14ac:dyDescent="0.35">
      <c r="A3004" s="111">
        <v>2</v>
      </c>
      <c r="B3004" s="109" t="s">
        <v>441</v>
      </c>
      <c r="C3004" s="108" t="s">
        <v>440</v>
      </c>
      <c r="D3004" s="2"/>
      <c r="E3004" s="2"/>
      <c r="F3004" s="2"/>
      <c r="G3004" s="2"/>
      <c r="H3004" s="2"/>
      <c r="I3004" s="2"/>
      <c r="J3004" s="2"/>
      <c r="K3004" s="107"/>
    </row>
    <row r="3005" spans="1:11" x14ac:dyDescent="0.35">
      <c r="A3005" s="111">
        <v>3</v>
      </c>
      <c r="B3005" s="109" t="s">
        <v>439</v>
      </c>
      <c r="C3005" s="108" t="s">
        <v>438</v>
      </c>
      <c r="D3005" s="2"/>
      <c r="E3005" s="2"/>
      <c r="F3005" s="2"/>
      <c r="G3005" s="2"/>
      <c r="H3005" s="2"/>
      <c r="I3005" s="2"/>
      <c r="J3005" s="2"/>
      <c r="K3005" s="107"/>
    </row>
    <row r="3006" spans="1:11" x14ac:dyDescent="0.35">
      <c r="A3006" s="111">
        <v>4</v>
      </c>
      <c r="B3006" s="109" t="s">
        <v>437</v>
      </c>
      <c r="C3006" s="108" t="s">
        <v>436</v>
      </c>
      <c r="D3006" s="2"/>
      <c r="E3006" s="2"/>
      <c r="F3006" s="2"/>
      <c r="G3006" s="2"/>
      <c r="H3006" s="2"/>
      <c r="I3006" s="2"/>
      <c r="J3006" s="2"/>
      <c r="K3006" s="107"/>
    </row>
    <row r="3007" spans="1:11" x14ac:dyDescent="0.35">
      <c r="A3007" s="111">
        <v>5</v>
      </c>
      <c r="B3007" s="109" t="s">
        <v>435</v>
      </c>
      <c r="C3007" s="108" t="s">
        <v>434</v>
      </c>
      <c r="D3007" s="2"/>
      <c r="E3007" s="2"/>
      <c r="F3007" s="2"/>
      <c r="G3007" s="2"/>
      <c r="H3007" s="2"/>
      <c r="I3007" s="2"/>
      <c r="J3007" s="2"/>
      <c r="K3007" s="107"/>
    </row>
    <row r="3008" spans="1:11" x14ac:dyDescent="0.35">
      <c r="A3008" s="111">
        <v>6</v>
      </c>
      <c r="B3008" s="109" t="s">
        <v>433</v>
      </c>
      <c r="C3008" s="108" t="s">
        <v>432</v>
      </c>
      <c r="D3008" s="2"/>
      <c r="E3008" s="2"/>
      <c r="F3008" s="2"/>
      <c r="G3008" s="2"/>
      <c r="H3008" s="2"/>
      <c r="I3008" s="2"/>
      <c r="J3008" s="2"/>
      <c r="K3008" s="107"/>
    </row>
    <row r="3009" spans="1:11" x14ac:dyDescent="0.35">
      <c r="A3009" s="111">
        <v>7</v>
      </c>
      <c r="B3009" s="109" t="s">
        <v>431</v>
      </c>
      <c r="C3009" s="108" t="s">
        <v>430</v>
      </c>
      <c r="D3009" s="2"/>
      <c r="E3009" s="2"/>
      <c r="F3009" s="2"/>
      <c r="G3009" s="2"/>
      <c r="H3009" s="2"/>
      <c r="I3009" s="2"/>
      <c r="J3009" s="2"/>
      <c r="K3009" s="107"/>
    </row>
    <row r="3010" spans="1:11" x14ac:dyDescent="0.35">
      <c r="A3010" s="111">
        <v>8</v>
      </c>
      <c r="B3010" s="109" t="s">
        <v>429</v>
      </c>
      <c r="C3010" s="108" t="s">
        <v>428</v>
      </c>
      <c r="D3010" s="2"/>
      <c r="E3010" s="2"/>
      <c r="F3010" s="2"/>
      <c r="G3010" s="2"/>
      <c r="H3010" s="2"/>
      <c r="I3010" s="2"/>
      <c r="J3010" s="2"/>
      <c r="K3010" s="107"/>
    </row>
    <row r="3011" spans="1:11" x14ac:dyDescent="0.35">
      <c r="A3011" s="111">
        <v>9</v>
      </c>
      <c r="B3011" s="109" t="s">
        <v>427</v>
      </c>
      <c r="C3011" s="108" t="s">
        <v>426</v>
      </c>
      <c r="D3011" s="2"/>
      <c r="E3011" s="2"/>
      <c r="F3011" s="2"/>
      <c r="G3011" s="2"/>
      <c r="H3011" s="2"/>
      <c r="I3011" s="2"/>
      <c r="J3011" s="2"/>
      <c r="K3011" s="107"/>
    </row>
    <row r="3012" spans="1:11" x14ac:dyDescent="0.35">
      <c r="A3012" s="111">
        <v>10</v>
      </c>
      <c r="B3012" s="109" t="s">
        <v>425</v>
      </c>
      <c r="C3012" s="108" t="s">
        <v>424</v>
      </c>
      <c r="D3012" s="2"/>
      <c r="E3012" s="2"/>
      <c r="F3012" s="2"/>
      <c r="G3012" s="2"/>
      <c r="H3012" s="2"/>
      <c r="I3012" s="2"/>
      <c r="J3012" s="2"/>
      <c r="K3012" s="107"/>
    </row>
    <row r="3013" spans="1:11" x14ac:dyDescent="0.35">
      <c r="A3013" s="111">
        <v>11</v>
      </c>
      <c r="B3013" s="109" t="s">
        <v>423</v>
      </c>
      <c r="C3013" s="108" t="s">
        <v>422</v>
      </c>
      <c r="D3013" s="2"/>
      <c r="E3013" s="2"/>
      <c r="F3013" s="2"/>
      <c r="G3013" s="2"/>
      <c r="H3013" s="2"/>
      <c r="I3013" s="2"/>
      <c r="J3013" s="2"/>
      <c r="K3013" s="107"/>
    </row>
    <row r="3014" spans="1:11" x14ac:dyDescent="0.35">
      <c r="A3014" s="111">
        <v>12</v>
      </c>
      <c r="B3014" s="109" t="s">
        <v>421</v>
      </c>
      <c r="C3014" s="108" t="s">
        <v>420</v>
      </c>
      <c r="D3014" s="2"/>
      <c r="E3014" s="2"/>
      <c r="F3014" s="2"/>
      <c r="G3014" s="2"/>
      <c r="H3014" s="2"/>
      <c r="I3014" s="2"/>
      <c r="J3014" s="2"/>
      <c r="K3014" s="107"/>
    </row>
    <row r="3015" spans="1:11" x14ac:dyDescent="0.35">
      <c r="A3015" s="111">
        <v>13</v>
      </c>
      <c r="B3015" s="109" t="s">
        <v>419</v>
      </c>
      <c r="C3015" s="108" t="s">
        <v>418</v>
      </c>
      <c r="D3015" s="2"/>
      <c r="E3015" s="2"/>
      <c r="F3015" s="2"/>
      <c r="G3015" s="2"/>
      <c r="H3015" s="2"/>
      <c r="I3015" s="2"/>
      <c r="J3015" s="2"/>
      <c r="K3015" s="107"/>
    </row>
    <row r="3016" spans="1:11" x14ac:dyDescent="0.35">
      <c r="A3016" s="111">
        <v>14</v>
      </c>
      <c r="B3016" s="109" t="s">
        <v>417</v>
      </c>
      <c r="C3016" s="108" t="s">
        <v>416</v>
      </c>
      <c r="D3016" s="2"/>
      <c r="E3016" s="2"/>
      <c r="F3016" s="2"/>
      <c r="G3016" s="2"/>
      <c r="H3016" s="2"/>
      <c r="I3016" s="2"/>
      <c r="J3016" s="2"/>
      <c r="K3016" s="107"/>
    </row>
    <row r="3017" spans="1:11" x14ac:dyDescent="0.35">
      <c r="A3017" s="111">
        <v>15</v>
      </c>
      <c r="B3017" s="109" t="s">
        <v>415</v>
      </c>
      <c r="C3017" s="108" t="s">
        <v>414</v>
      </c>
      <c r="D3017" s="2"/>
      <c r="E3017" s="2"/>
      <c r="F3017" s="2"/>
      <c r="G3017" s="2"/>
      <c r="H3017" s="2"/>
      <c r="I3017" s="2"/>
      <c r="J3017" s="2"/>
      <c r="K3017" s="107"/>
    </row>
    <row r="3018" spans="1:11" x14ac:dyDescent="0.35">
      <c r="A3018" s="111">
        <v>16</v>
      </c>
      <c r="B3018" s="109" t="s">
        <v>413</v>
      </c>
      <c r="C3018" s="108" t="s">
        <v>412</v>
      </c>
      <c r="D3018" s="2"/>
      <c r="E3018" s="2"/>
      <c r="F3018" s="2"/>
      <c r="G3018" s="2"/>
      <c r="H3018" s="2"/>
      <c r="I3018" s="2"/>
      <c r="J3018" s="2"/>
      <c r="K3018" s="107"/>
    </row>
    <row r="3019" spans="1:11" x14ac:dyDescent="0.35">
      <c r="A3019" s="111">
        <v>17</v>
      </c>
      <c r="B3019" s="109" t="s">
        <v>411</v>
      </c>
      <c r="C3019" s="108" t="s">
        <v>410</v>
      </c>
      <c r="D3019" s="2"/>
      <c r="E3019" s="2"/>
      <c r="F3019" s="2"/>
      <c r="G3019" s="2"/>
      <c r="H3019" s="2"/>
      <c r="I3019" s="2"/>
      <c r="J3019" s="2"/>
      <c r="K3019" s="107"/>
    </row>
    <row r="3020" spans="1:11" x14ac:dyDescent="0.35">
      <c r="A3020" s="111">
        <v>18</v>
      </c>
      <c r="B3020" s="109" t="s">
        <v>409</v>
      </c>
      <c r="C3020" s="108" t="s">
        <v>408</v>
      </c>
      <c r="D3020" s="2"/>
      <c r="E3020" s="2"/>
      <c r="F3020" s="2"/>
      <c r="G3020" s="2"/>
      <c r="H3020" s="2"/>
      <c r="I3020" s="2"/>
      <c r="J3020" s="2"/>
      <c r="K3020" s="107"/>
    </row>
    <row r="3021" spans="1:11" x14ac:dyDescent="0.35">
      <c r="A3021" s="111">
        <v>19</v>
      </c>
      <c r="B3021" s="109" t="s">
        <v>407</v>
      </c>
      <c r="C3021" s="108" t="s">
        <v>406</v>
      </c>
      <c r="D3021" s="2"/>
      <c r="E3021" s="2"/>
      <c r="F3021" s="2"/>
      <c r="G3021" s="2"/>
      <c r="H3021" s="2"/>
      <c r="I3021" s="2"/>
      <c r="J3021" s="2"/>
      <c r="K3021" s="107"/>
    </row>
    <row r="3022" spans="1:11" x14ac:dyDescent="0.35">
      <c r="A3022" s="111">
        <v>20</v>
      </c>
      <c r="B3022" s="109" t="s">
        <v>405</v>
      </c>
      <c r="C3022" s="108" t="s">
        <v>404</v>
      </c>
      <c r="D3022" s="2"/>
      <c r="E3022" s="2"/>
      <c r="F3022" s="2"/>
      <c r="G3022" s="2"/>
      <c r="H3022" s="2"/>
      <c r="I3022" s="2"/>
      <c r="J3022" s="2"/>
      <c r="K3022" s="107"/>
    </row>
    <row r="3023" spans="1:11" x14ac:dyDescent="0.35">
      <c r="A3023" s="111">
        <v>21</v>
      </c>
      <c r="B3023" s="109" t="s">
        <v>403</v>
      </c>
      <c r="C3023" s="108" t="s">
        <v>402</v>
      </c>
      <c r="D3023" s="2"/>
      <c r="E3023" s="2"/>
      <c r="F3023" s="2"/>
      <c r="G3023" s="2"/>
      <c r="H3023" s="2"/>
      <c r="I3023" s="2"/>
      <c r="J3023" s="2"/>
      <c r="K3023" s="107"/>
    </row>
    <row r="3024" spans="1:11" x14ac:dyDescent="0.35">
      <c r="A3024" s="111">
        <v>22</v>
      </c>
      <c r="B3024" s="109" t="s">
        <v>401</v>
      </c>
      <c r="C3024" s="108" t="s">
        <v>400</v>
      </c>
      <c r="D3024" s="2"/>
      <c r="E3024" s="2"/>
      <c r="F3024" s="2"/>
      <c r="G3024" s="2"/>
      <c r="H3024" s="2"/>
      <c r="I3024" s="2"/>
      <c r="J3024" s="2"/>
      <c r="K3024" s="107"/>
    </row>
    <row r="3025" spans="1:11" x14ac:dyDescent="0.35">
      <c r="A3025" s="111">
        <v>23</v>
      </c>
      <c r="B3025" s="109" t="s">
        <v>399</v>
      </c>
      <c r="C3025" s="108" t="s">
        <v>398</v>
      </c>
      <c r="D3025" s="2"/>
      <c r="E3025" s="2"/>
      <c r="F3025" s="2"/>
      <c r="G3025" s="2"/>
      <c r="H3025" s="2"/>
      <c r="I3025" s="2"/>
      <c r="J3025" s="2"/>
      <c r="K3025" s="107"/>
    </row>
    <row r="3026" spans="1:11" x14ac:dyDescent="0.35">
      <c r="A3026" s="111">
        <v>24</v>
      </c>
      <c r="B3026" s="109" t="s">
        <v>397</v>
      </c>
      <c r="C3026" s="108" t="s">
        <v>396</v>
      </c>
      <c r="D3026" s="2"/>
      <c r="E3026" s="2"/>
      <c r="F3026" s="2"/>
      <c r="G3026" s="2"/>
      <c r="H3026" s="2"/>
      <c r="I3026" s="2"/>
      <c r="J3026" s="2"/>
      <c r="K3026" s="107"/>
    </row>
    <row r="3027" spans="1:11" x14ac:dyDescent="0.35">
      <c r="A3027" s="111">
        <v>25</v>
      </c>
      <c r="B3027" s="109" t="s">
        <v>395</v>
      </c>
      <c r="C3027" s="108" t="s">
        <v>394</v>
      </c>
      <c r="D3027" s="2"/>
      <c r="E3027" s="2"/>
      <c r="F3027" s="2"/>
      <c r="G3027" s="2"/>
      <c r="H3027" s="2"/>
      <c r="I3027" s="2"/>
      <c r="J3027" s="2"/>
      <c r="K3027" s="107"/>
    </row>
    <row r="3028" spans="1:11" x14ac:dyDescent="0.35">
      <c r="A3028" s="111">
        <v>26</v>
      </c>
      <c r="B3028" s="109" t="s">
        <v>393</v>
      </c>
      <c r="C3028" s="108" t="s">
        <v>392</v>
      </c>
      <c r="D3028" s="2"/>
      <c r="E3028" s="2"/>
      <c r="F3028" s="2"/>
      <c r="G3028" s="2"/>
      <c r="H3028" s="2"/>
      <c r="I3028" s="2"/>
      <c r="J3028" s="2"/>
      <c r="K3028" s="107"/>
    </row>
    <row r="3029" spans="1:11" x14ac:dyDescent="0.35">
      <c r="A3029" s="111">
        <v>27</v>
      </c>
      <c r="B3029" s="109" t="s">
        <v>391</v>
      </c>
      <c r="C3029" s="108" t="s">
        <v>390</v>
      </c>
      <c r="D3029" s="2"/>
      <c r="E3029" s="2"/>
      <c r="F3029" s="2"/>
      <c r="G3029" s="2"/>
      <c r="H3029" s="2"/>
      <c r="I3029" s="2"/>
      <c r="J3029" s="2"/>
      <c r="K3029" s="107"/>
    </row>
    <row r="3030" spans="1:11" x14ac:dyDescent="0.35">
      <c r="A3030" s="111">
        <v>28</v>
      </c>
      <c r="B3030" s="109" t="s">
        <v>389</v>
      </c>
      <c r="C3030" s="108" t="s">
        <v>388</v>
      </c>
      <c r="D3030" s="2"/>
      <c r="E3030" s="2"/>
      <c r="F3030" s="2"/>
      <c r="G3030" s="2"/>
      <c r="H3030" s="2"/>
      <c r="I3030" s="2"/>
      <c r="J3030" s="2"/>
      <c r="K3030" s="107"/>
    </row>
    <row r="3031" spans="1:11" x14ac:dyDescent="0.35">
      <c r="A3031" s="110">
        <v>29</v>
      </c>
      <c r="B3031" s="109" t="s">
        <v>387</v>
      </c>
      <c r="C3031" s="108" t="s">
        <v>386</v>
      </c>
      <c r="D3031" s="2"/>
      <c r="E3031" s="2"/>
      <c r="F3031" s="2"/>
      <c r="G3031" s="2"/>
      <c r="H3031" s="2"/>
      <c r="I3031" s="2"/>
      <c r="J3031" s="2"/>
      <c r="K3031" s="107"/>
    </row>
    <row r="3032" spans="1:11" x14ac:dyDescent="0.35">
      <c r="A3032" s="110">
        <v>30</v>
      </c>
      <c r="B3032" s="109" t="s">
        <v>385</v>
      </c>
      <c r="C3032" s="108" t="s">
        <v>384</v>
      </c>
      <c r="D3032" s="2"/>
      <c r="E3032" s="2"/>
      <c r="F3032" s="2"/>
      <c r="G3032" s="2"/>
      <c r="H3032" s="2"/>
      <c r="I3032" s="2"/>
      <c r="J3032" s="2"/>
      <c r="K3032" s="107"/>
    </row>
    <row r="3033" spans="1:11" x14ac:dyDescent="0.35">
      <c r="A3033" s="110">
        <v>31</v>
      </c>
      <c r="B3033" s="109" t="s">
        <v>383</v>
      </c>
      <c r="C3033" s="108" t="s">
        <v>382</v>
      </c>
      <c r="D3033" s="2"/>
      <c r="E3033" s="2"/>
      <c r="F3033" s="2"/>
      <c r="G3033" s="2"/>
      <c r="H3033" s="2"/>
      <c r="I3033" s="2"/>
      <c r="J3033" s="2"/>
      <c r="K3033" s="107"/>
    </row>
    <row r="3034" spans="1:11" ht="15" thickBot="1" x14ac:dyDescent="0.4">
      <c r="A3034" s="106">
        <v>32</v>
      </c>
      <c r="B3034" s="105" t="s">
        <v>381</v>
      </c>
      <c r="C3034" s="104" t="s">
        <v>380</v>
      </c>
      <c r="D3034" s="103"/>
      <c r="E3034" s="103"/>
      <c r="F3034" s="103"/>
      <c r="G3034" s="103"/>
      <c r="H3034" s="103"/>
      <c r="I3034" s="103"/>
      <c r="J3034" s="103"/>
      <c r="K3034" s="102"/>
    </row>
    <row r="3035" spans="1:11" x14ac:dyDescent="0.35">
      <c r="A3035" s="1"/>
      <c r="B3035" s="121"/>
      <c r="C3035" s="120"/>
    </row>
    <row r="3036" spans="1:11" x14ac:dyDescent="0.35">
      <c r="D3036" s="360" t="s">
        <v>299</v>
      </c>
      <c r="E3036" s="360"/>
      <c r="F3036" s="360"/>
      <c r="G3036" s="360"/>
      <c r="H3036" s="360"/>
      <c r="I3036" s="360"/>
      <c r="J3036" s="360"/>
      <c r="K3036" s="360"/>
    </row>
    <row r="3037" spans="1:11" x14ac:dyDescent="0.35">
      <c r="D3037" s="360" t="s">
        <v>298</v>
      </c>
      <c r="E3037" s="360"/>
      <c r="F3037" s="360"/>
      <c r="G3037" s="360"/>
      <c r="H3037" s="360"/>
      <c r="I3037" s="360"/>
      <c r="J3037" s="360"/>
      <c r="K3037" s="360"/>
    </row>
    <row r="3042" spans="1:11" x14ac:dyDescent="0.35">
      <c r="C3042" s="365" t="s">
        <v>297</v>
      </c>
      <c r="D3042" s="365"/>
      <c r="E3042" s="365"/>
      <c r="F3042" s="365"/>
      <c r="G3042" s="365"/>
      <c r="H3042" s="365"/>
      <c r="I3042" s="365"/>
      <c r="J3042" s="365"/>
      <c r="K3042" s="365"/>
    </row>
    <row r="3051" spans="1:11" x14ac:dyDescent="0.35">
      <c r="A3051" s="352" t="s">
        <v>379</v>
      </c>
      <c r="B3051" s="352"/>
      <c r="C3051" s="352"/>
      <c r="D3051" s="352"/>
      <c r="E3051" s="352"/>
      <c r="F3051" s="352"/>
      <c r="G3051" s="352"/>
      <c r="H3051" s="352"/>
      <c r="I3051" s="352"/>
      <c r="J3051" s="352"/>
      <c r="K3051" s="352"/>
    </row>
    <row r="3052" spans="1:11" x14ac:dyDescent="0.35">
      <c r="A3052" s="352" t="s">
        <v>378</v>
      </c>
      <c r="B3052" s="352"/>
      <c r="C3052" s="352"/>
      <c r="D3052" s="352"/>
      <c r="E3052" s="352"/>
      <c r="F3052" s="352"/>
      <c r="G3052" s="352"/>
      <c r="H3052" s="352"/>
      <c r="I3052" s="352"/>
      <c r="J3052" s="352"/>
      <c r="K3052" s="352"/>
    </row>
    <row r="3053" spans="1:11" x14ac:dyDescent="0.35">
      <c r="A3053" s="352" t="s">
        <v>377</v>
      </c>
      <c r="B3053" s="352"/>
      <c r="C3053" s="352"/>
      <c r="D3053" s="352"/>
      <c r="E3053" s="352"/>
      <c r="F3053" s="352"/>
      <c r="G3053" s="352"/>
      <c r="H3053" s="352"/>
      <c r="I3053" s="352"/>
      <c r="J3053" s="352"/>
      <c r="K3053" s="352"/>
    </row>
    <row r="3054" spans="1:11" x14ac:dyDescent="0.35">
      <c r="A3054" s="119"/>
      <c r="B3054" s="119"/>
      <c r="C3054" s="119"/>
      <c r="D3054" s="119"/>
      <c r="E3054" s="119"/>
      <c r="F3054" s="119"/>
      <c r="G3054" s="119"/>
      <c r="H3054" s="119"/>
      <c r="I3054" s="119"/>
      <c r="J3054" s="119"/>
      <c r="K3054" s="119"/>
    </row>
    <row r="3055" spans="1:11" x14ac:dyDescent="0.35">
      <c r="A3055" s="352" t="s">
        <v>376</v>
      </c>
      <c r="B3055" s="352"/>
      <c r="C3055" s="352"/>
      <c r="D3055" s="352"/>
      <c r="E3055" s="352"/>
      <c r="F3055" s="352"/>
      <c r="G3055" s="352"/>
      <c r="H3055" s="352"/>
      <c r="I3055" s="352"/>
      <c r="J3055" s="352"/>
      <c r="K3055" s="352"/>
    </row>
    <row r="3057" spans="1:11" x14ac:dyDescent="0.35">
      <c r="A3057" t="s">
        <v>375</v>
      </c>
    </row>
    <row r="3059" spans="1:11" x14ac:dyDescent="0.35">
      <c r="A3059" t="s">
        <v>374</v>
      </c>
    </row>
    <row r="3060" spans="1:11" x14ac:dyDescent="0.35">
      <c r="A3060" t="s">
        <v>373</v>
      </c>
    </row>
    <row r="3061" spans="1:11" ht="15" thickBot="1" x14ac:dyDescent="0.4"/>
    <row r="3062" spans="1:11" x14ac:dyDescent="0.35">
      <c r="A3062" s="353" t="s">
        <v>372</v>
      </c>
      <c r="B3062" s="357"/>
      <c r="C3062" s="361" t="s">
        <v>371</v>
      </c>
      <c r="D3062" s="357" t="s">
        <v>370</v>
      </c>
      <c r="E3062" s="357"/>
      <c r="F3062" s="357"/>
      <c r="G3062" s="357"/>
      <c r="H3062" s="357"/>
      <c r="I3062" s="357"/>
      <c r="J3062" s="361" t="s">
        <v>369</v>
      </c>
      <c r="K3062" s="363" t="s">
        <v>368</v>
      </c>
    </row>
    <row r="3063" spans="1:11" ht="15" thickBot="1" x14ac:dyDescent="0.4">
      <c r="A3063" s="118" t="s">
        <v>367</v>
      </c>
      <c r="B3063" s="117" t="s">
        <v>366</v>
      </c>
      <c r="C3063" s="362"/>
      <c r="D3063" s="117">
        <v>1</v>
      </c>
      <c r="E3063" s="117">
        <v>2</v>
      </c>
      <c r="F3063" s="117">
        <v>3</v>
      </c>
      <c r="G3063" s="117">
        <v>4</v>
      </c>
      <c r="H3063" s="117">
        <v>5</v>
      </c>
      <c r="I3063" s="117">
        <v>6</v>
      </c>
      <c r="J3063" s="362"/>
      <c r="K3063" s="364"/>
    </row>
    <row r="3064" spans="1:11" x14ac:dyDescent="0.35">
      <c r="A3064" s="116">
        <v>1</v>
      </c>
      <c r="B3064" s="115" t="s">
        <v>365</v>
      </c>
      <c r="C3064" s="114" t="s">
        <v>364</v>
      </c>
      <c r="D3064" s="113"/>
      <c r="E3064" s="113"/>
      <c r="F3064" s="113"/>
      <c r="G3064" s="113"/>
      <c r="H3064" s="113"/>
      <c r="I3064" s="113"/>
      <c r="J3064" s="113"/>
      <c r="K3064" s="112"/>
    </row>
    <row r="3065" spans="1:11" x14ac:dyDescent="0.35">
      <c r="A3065" s="111">
        <v>2</v>
      </c>
      <c r="B3065" s="109" t="s">
        <v>363</v>
      </c>
      <c r="C3065" s="108" t="s">
        <v>362</v>
      </c>
      <c r="D3065" s="2"/>
      <c r="E3065" s="2"/>
      <c r="F3065" s="2"/>
      <c r="G3065" s="2"/>
      <c r="H3065" s="2"/>
      <c r="I3065" s="2"/>
      <c r="J3065" s="2"/>
      <c r="K3065" s="107"/>
    </row>
    <row r="3066" spans="1:11" x14ac:dyDescent="0.35">
      <c r="A3066" s="111">
        <v>3</v>
      </c>
      <c r="B3066" s="109" t="s">
        <v>361</v>
      </c>
      <c r="C3066" s="108" t="s">
        <v>360</v>
      </c>
      <c r="D3066" s="2"/>
      <c r="E3066" s="2"/>
      <c r="F3066" s="2"/>
      <c r="G3066" s="2"/>
      <c r="H3066" s="2"/>
      <c r="I3066" s="2"/>
      <c r="J3066" s="2"/>
      <c r="K3066" s="107"/>
    </row>
    <row r="3067" spans="1:11" x14ac:dyDescent="0.35">
      <c r="A3067" s="111">
        <v>4</v>
      </c>
      <c r="B3067" s="109" t="s">
        <v>359</v>
      </c>
      <c r="C3067" s="108" t="s">
        <v>358</v>
      </c>
      <c r="D3067" s="2"/>
      <c r="E3067" s="2"/>
      <c r="F3067" s="2"/>
      <c r="G3067" s="2"/>
      <c r="H3067" s="2"/>
      <c r="I3067" s="2"/>
      <c r="J3067" s="2"/>
      <c r="K3067" s="107"/>
    </row>
    <row r="3068" spans="1:11" x14ac:dyDescent="0.35">
      <c r="A3068" s="111">
        <v>5</v>
      </c>
      <c r="B3068" s="109" t="s">
        <v>357</v>
      </c>
      <c r="C3068" s="108" t="s">
        <v>356</v>
      </c>
      <c r="D3068" s="2"/>
      <c r="E3068" s="2"/>
      <c r="F3068" s="2"/>
      <c r="G3068" s="2"/>
      <c r="H3068" s="2"/>
      <c r="I3068" s="2"/>
      <c r="J3068" s="2"/>
      <c r="K3068" s="107"/>
    </row>
    <row r="3069" spans="1:11" x14ac:dyDescent="0.35">
      <c r="A3069" s="111">
        <v>6</v>
      </c>
      <c r="B3069" s="109" t="s">
        <v>355</v>
      </c>
      <c r="C3069" s="108" t="s">
        <v>354</v>
      </c>
      <c r="D3069" s="2"/>
      <c r="E3069" s="2"/>
      <c r="F3069" s="2"/>
      <c r="G3069" s="2"/>
      <c r="H3069" s="2"/>
      <c r="I3069" s="2"/>
      <c r="J3069" s="2"/>
      <c r="K3069" s="107"/>
    </row>
    <row r="3070" spans="1:11" x14ac:dyDescent="0.35">
      <c r="A3070" s="111">
        <v>7</v>
      </c>
      <c r="B3070" s="109" t="s">
        <v>353</v>
      </c>
      <c r="C3070" s="108" t="s">
        <v>352</v>
      </c>
      <c r="D3070" s="2"/>
      <c r="E3070" s="2"/>
      <c r="F3070" s="2"/>
      <c r="G3070" s="2"/>
      <c r="H3070" s="2"/>
      <c r="I3070" s="2"/>
      <c r="J3070" s="2"/>
      <c r="K3070" s="107"/>
    </row>
    <row r="3071" spans="1:11" x14ac:dyDescent="0.35">
      <c r="A3071" s="111">
        <v>8</v>
      </c>
      <c r="B3071" s="109" t="s">
        <v>351</v>
      </c>
      <c r="C3071" s="108" t="s">
        <v>350</v>
      </c>
      <c r="D3071" s="2"/>
      <c r="E3071" s="2"/>
      <c r="F3071" s="2"/>
      <c r="G3071" s="2"/>
      <c r="H3071" s="2"/>
      <c r="I3071" s="2"/>
      <c r="J3071" s="2"/>
      <c r="K3071" s="107"/>
    </row>
    <row r="3072" spans="1:11" x14ac:dyDescent="0.35">
      <c r="A3072" s="111">
        <v>9</v>
      </c>
      <c r="B3072" s="109" t="s">
        <v>349</v>
      </c>
      <c r="C3072" s="108" t="s">
        <v>348</v>
      </c>
      <c r="D3072" s="2"/>
      <c r="E3072" s="2"/>
      <c r="F3072" s="2"/>
      <c r="G3072" s="2"/>
      <c r="H3072" s="2"/>
      <c r="I3072" s="2"/>
      <c r="J3072" s="2"/>
      <c r="K3072" s="107"/>
    </row>
    <row r="3073" spans="1:11" x14ac:dyDescent="0.35">
      <c r="A3073" s="111">
        <v>10</v>
      </c>
      <c r="B3073" s="109" t="s">
        <v>347</v>
      </c>
      <c r="C3073" s="108" t="s">
        <v>346</v>
      </c>
      <c r="D3073" s="2"/>
      <c r="E3073" s="2"/>
      <c r="F3073" s="2"/>
      <c r="G3073" s="2"/>
      <c r="H3073" s="2"/>
      <c r="I3073" s="2"/>
      <c r="J3073" s="2"/>
      <c r="K3073" s="107"/>
    </row>
    <row r="3074" spans="1:11" x14ac:dyDescent="0.35">
      <c r="A3074" s="111">
        <v>11</v>
      </c>
      <c r="B3074" s="109" t="s">
        <v>345</v>
      </c>
      <c r="C3074" s="108" t="s">
        <v>344</v>
      </c>
      <c r="D3074" s="2"/>
      <c r="E3074" s="2"/>
      <c r="F3074" s="2"/>
      <c r="G3074" s="2"/>
      <c r="H3074" s="2"/>
      <c r="I3074" s="2"/>
      <c r="J3074" s="2"/>
      <c r="K3074" s="107"/>
    </row>
    <row r="3075" spans="1:11" x14ac:dyDescent="0.35">
      <c r="A3075" s="111">
        <v>12</v>
      </c>
      <c r="B3075" s="109" t="s">
        <v>343</v>
      </c>
      <c r="C3075" s="108" t="s">
        <v>342</v>
      </c>
      <c r="D3075" s="2"/>
      <c r="E3075" s="2"/>
      <c r="F3075" s="2"/>
      <c r="G3075" s="2"/>
      <c r="H3075" s="2"/>
      <c r="I3075" s="2"/>
      <c r="J3075" s="2"/>
      <c r="K3075" s="107"/>
    </row>
    <row r="3076" spans="1:11" x14ac:dyDescent="0.35">
      <c r="A3076" s="111">
        <v>13</v>
      </c>
      <c r="B3076" s="109" t="s">
        <v>341</v>
      </c>
      <c r="C3076" s="108" t="s">
        <v>340</v>
      </c>
      <c r="D3076" s="2"/>
      <c r="E3076" s="2"/>
      <c r="F3076" s="2"/>
      <c r="G3076" s="2"/>
      <c r="H3076" s="2"/>
      <c r="I3076" s="2"/>
      <c r="J3076" s="2"/>
      <c r="K3076" s="107"/>
    </row>
    <row r="3077" spans="1:11" x14ac:dyDescent="0.35">
      <c r="A3077" s="111">
        <v>14</v>
      </c>
      <c r="B3077" s="109" t="s">
        <v>339</v>
      </c>
      <c r="C3077" s="108" t="s">
        <v>338</v>
      </c>
      <c r="D3077" s="2"/>
      <c r="E3077" s="2"/>
      <c r="F3077" s="2"/>
      <c r="G3077" s="2"/>
      <c r="H3077" s="2"/>
      <c r="I3077" s="2"/>
      <c r="J3077" s="2"/>
      <c r="K3077" s="107"/>
    </row>
    <row r="3078" spans="1:11" x14ac:dyDescent="0.35">
      <c r="A3078" s="111">
        <v>15</v>
      </c>
      <c r="B3078" s="109" t="s">
        <v>337</v>
      </c>
      <c r="C3078" s="108" t="s">
        <v>336</v>
      </c>
      <c r="D3078" s="2"/>
      <c r="E3078" s="2"/>
      <c r="F3078" s="2"/>
      <c r="G3078" s="2"/>
      <c r="H3078" s="2"/>
      <c r="I3078" s="2"/>
      <c r="J3078" s="2"/>
      <c r="K3078" s="107"/>
    </row>
    <row r="3079" spans="1:11" x14ac:dyDescent="0.35">
      <c r="A3079" s="111">
        <v>16</v>
      </c>
      <c r="B3079" s="109" t="s">
        <v>335</v>
      </c>
      <c r="C3079" s="108" t="s">
        <v>334</v>
      </c>
      <c r="D3079" s="2"/>
      <c r="E3079" s="2"/>
      <c r="F3079" s="2"/>
      <c r="G3079" s="2"/>
      <c r="H3079" s="2"/>
      <c r="I3079" s="2"/>
      <c r="J3079" s="2"/>
      <c r="K3079" s="107"/>
    </row>
    <row r="3080" spans="1:11" x14ac:dyDescent="0.35">
      <c r="A3080" s="111">
        <v>17</v>
      </c>
      <c r="B3080" s="109" t="s">
        <v>333</v>
      </c>
      <c r="C3080" s="108" t="s">
        <v>332</v>
      </c>
      <c r="D3080" s="2"/>
      <c r="E3080" s="2"/>
      <c r="F3080" s="2"/>
      <c r="G3080" s="2"/>
      <c r="H3080" s="2"/>
      <c r="I3080" s="2"/>
      <c r="J3080" s="2"/>
      <c r="K3080" s="107"/>
    </row>
    <row r="3081" spans="1:11" x14ac:dyDescent="0.35">
      <c r="A3081" s="111">
        <v>18</v>
      </c>
      <c r="B3081" s="109" t="s">
        <v>331</v>
      </c>
      <c r="C3081" s="108" t="s">
        <v>330</v>
      </c>
      <c r="D3081" s="2"/>
      <c r="E3081" s="2"/>
      <c r="F3081" s="2"/>
      <c r="G3081" s="2"/>
      <c r="H3081" s="2"/>
      <c r="I3081" s="2"/>
      <c r="J3081" s="2"/>
      <c r="K3081" s="107"/>
    </row>
    <row r="3082" spans="1:11" x14ac:dyDescent="0.35">
      <c r="A3082" s="111">
        <v>19</v>
      </c>
      <c r="B3082" s="109" t="s">
        <v>329</v>
      </c>
      <c r="C3082" s="108" t="s">
        <v>328</v>
      </c>
      <c r="D3082" s="2"/>
      <c r="E3082" s="2"/>
      <c r="F3082" s="2"/>
      <c r="G3082" s="2"/>
      <c r="H3082" s="2"/>
      <c r="I3082" s="2"/>
      <c r="J3082" s="2"/>
      <c r="K3082" s="107"/>
    </row>
    <row r="3083" spans="1:11" x14ac:dyDescent="0.35">
      <c r="A3083" s="111">
        <v>20</v>
      </c>
      <c r="B3083" s="109" t="s">
        <v>327</v>
      </c>
      <c r="C3083" s="108" t="s">
        <v>326</v>
      </c>
      <c r="D3083" s="2"/>
      <c r="E3083" s="2"/>
      <c r="F3083" s="2"/>
      <c r="G3083" s="2"/>
      <c r="H3083" s="2"/>
      <c r="I3083" s="2"/>
      <c r="J3083" s="2"/>
      <c r="K3083" s="107"/>
    </row>
    <row r="3084" spans="1:11" x14ac:dyDescent="0.35">
      <c r="A3084" s="111">
        <v>21</v>
      </c>
      <c r="B3084" s="109" t="s">
        <v>325</v>
      </c>
      <c r="C3084" s="108" t="s">
        <v>324</v>
      </c>
      <c r="D3084" s="2"/>
      <c r="E3084" s="2"/>
      <c r="F3084" s="2"/>
      <c r="G3084" s="2"/>
      <c r="H3084" s="2"/>
      <c r="I3084" s="2"/>
      <c r="J3084" s="2"/>
      <c r="K3084" s="107"/>
    </row>
    <row r="3085" spans="1:11" x14ac:dyDescent="0.35">
      <c r="A3085" s="111">
        <v>22</v>
      </c>
      <c r="B3085" s="109" t="s">
        <v>323</v>
      </c>
      <c r="C3085" s="108" t="s">
        <v>322</v>
      </c>
      <c r="D3085" s="2"/>
      <c r="E3085" s="2"/>
      <c r="F3085" s="2"/>
      <c r="G3085" s="2"/>
      <c r="H3085" s="2"/>
      <c r="I3085" s="2"/>
      <c r="J3085" s="2"/>
      <c r="K3085" s="107"/>
    </row>
    <row r="3086" spans="1:11" x14ac:dyDescent="0.35">
      <c r="A3086" s="111">
        <v>23</v>
      </c>
      <c r="B3086" s="109" t="s">
        <v>321</v>
      </c>
      <c r="C3086" s="108" t="s">
        <v>320</v>
      </c>
      <c r="D3086" s="2"/>
      <c r="E3086" s="2"/>
      <c r="F3086" s="2"/>
      <c r="G3086" s="2"/>
      <c r="H3086" s="2"/>
      <c r="I3086" s="2"/>
      <c r="J3086" s="2"/>
      <c r="K3086" s="107"/>
    </row>
    <row r="3087" spans="1:11" x14ac:dyDescent="0.35">
      <c r="A3087" s="111">
        <v>24</v>
      </c>
      <c r="B3087" s="109" t="s">
        <v>319</v>
      </c>
      <c r="C3087" s="108" t="s">
        <v>318</v>
      </c>
      <c r="D3087" s="2"/>
      <c r="E3087" s="2"/>
      <c r="F3087" s="2"/>
      <c r="G3087" s="2"/>
      <c r="H3087" s="2"/>
      <c r="I3087" s="2"/>
      <c r="J3087" s="2"/>
      <c r="K3087" s="107"/>
    </row>
    <row r="3088" spans="1:11" x14ac:dyDescent="0.35">
      <c r="A3088" s="111">
        <v>25</v>
      </c>
      <c r="B3088" s="109" t="s">
        <v>317</v>
      </c>
      <c r="C3088" s="108" t="s">
        <v>316</v>
      </c>
      <c r="D3088" s="2"/>
      <c r="E3088" s="2"/>
      <c r="F3088" s="2"/>
      <c r="G3088" s="2"/>
      <c r="H3088" s="2"/>
      <c r="I3088" s="2"/>
      <c r="J3088" s="2"/>
      <c r="K3088" s="107"/>
    </row>
    <row r="3089" spans="1:11" x14ac:dyDescent="0.35">
      <c r="A3089" s="111">
        <v>26</v>
      </c>
      <c r="B3089" s="109" t="s">
        <v>315</v>
      </c>
      <c r="C3089" s="108" t="s">
        <v>314</v>
      </c>
      <c r="D3089" s="2"/>
      <c r="E3089" s="2"/>
      <c r="F3089" s="2"/>
      <c r="G3089" s="2"/>
      <c r="H3089" s="2"/>
      <c r="I3089" s="2"/>
      <c r="J3089" s="2"/>
      <c r="K3089" s="107"/>
    </row>
    <row r="3090" spans="1:11" x14ac:dyDescent="0.35">
      <c r="A3090" s="111">
        <v>27</v>
      </c>
      <c r="B3090" s="109" t="s">
        <v>313</v>
      </c>
      <c r="C3090" s="108" t="s">
        <v>312</v>
      </c>
      <c r="D3090" s="2"/>
      <c r="E3090" s="2"/>
      <c r="F3090" s="2"/>
      <c r="G3090" s="2"/>
      <c r="H3090" s="2"/>
      <c r="I3090" s="2"/>
      <c r="J3090" s="2"/>
      <c r="K3090" s="107"/>
    </row>
    <row r="3091" spans="1:11" x14ac:dyDescent="0.35">
      <c r="A3091" s="111">
        <v>28</v>
      </c>
      <c r="B3091" s="109" t="s">
        <v>311</v>
      </c>
      <c r="C3091" s="108" t="s">
        <v>310</v>
      </c>
      <c r="D3091" s="2"/>
      <c r="E3091" s="2"/>
      <c r="F3091" s="2"/>
      <c r="G3091" s="2"/>
      <c r="H3091" s="2"/>
      <c r="I3091" s="2"/>
      <c r="J3091" s="2"/>
      <c r="K3091" s="107"/>
    </row>
    <row r="3092" spans="1:11" x14ac:dyDescent="0.35">
      <c r="A3092" s="110">
        <v>29</v>
      </c>
      <c r="B3092" s="109" t="s">
        <v>309</v>
      </c>
      <c r="C3092" s="108" t="s">
        <v>308</v>
      </c>
      <c r="D3092" s="2"/>
      <c r="E3092" s="2"/>
      <c r="F3092" s="2"/>
      <c r="G3092" s="2"/>
      <c r="H3092" s="2"/>
      <c r="I3092" s="2"/>
      <c r="J3092" s="2"/>
      <c r="K3092" s="107"/>
    </row>
    <row r="3093" spans="1:11" x14ac:dyDescent="0.35">
      <c r="A3093" s="110">
        <v>30</v>
      </c>
      <c r="B3093" s="109" t="s">
        <v>307</v>
      </c>
      <c r="C3093" s="108" t="s">
        <v>306</v>
      </c>
      <c r="D3093" s="2"/>
      <c r="E3093" s="2"/>
      <c r="F3093" s="2"/>
      <c r="G3093" s="2"/>
      <c r="H3093" s="2"/>
      <c r="I3093" s="2"/>
      <c r="J3093" s="2"/>
      <c r="K3093" s="107"/>
    </row>
    <row r="3094" spans="1:11" x14ac:dyDescent="0.35">
      <c r="A3094" s="110">
        <v>31</v>
      </c>
      <c r="B3094" s="109" t="s">
        <v>305</v>
      </c>
      <c r="C3094" s="108" t="s">
        <v>304</v>
      </c>
      <c r="D3094" s="2"/>
      <c r="E3094" s="2"/>
      <c r="F3094" s="2"/>
      <c r="G3094" s="2"/>
      <c r="H3094" s="2"/>
      <c r="I3094" s="2"/>
      <c r="J3094" s="2"/>
      <c r="K3094" s="107"/>
    </row>
    <row r="3095" spans="1:11" x14ac:dyDescent="0.35">
      <c r="A3095" s="110">
        <v>32</v>
      </c>
      <c r="B3095" s="109" t="s">
        <v>303</v>
      </c>
      <c r="C3095" s="108" t="s">
        <v>302</v>
      </c>
      <c r="D3095" s="2"/>
      <c r="E3095" s="2"/>
      <c r="F3095" s="2"/>
      <c r="G3095" s="2"/>
      <c r="H3095" s="2"/>
      <c r="I3095" s="2"/>
      <c r="J3095" s="2"/>
      <c r="K3095" s="107"/>
    </row>
    <row r="3096" spans="1:11" ht="15" thickBot="1" x14ac:dyDescent="0.4">
      <c r="A3096" s="106">
        <v>33</v>
      </c>
      <c r="B3096" s="105" t="s">
        <v>301</v>
      </c>
      <c r="C3096" s="104" t="s">
        <v>300</v>
      </c>
      <c r="D3096" s="103"/>
      <c r="E3096" s="103"/>
      <c r="F3096" s="103"/>
      <c r="G3096" s="103"/>
      <c r="H3096" s="103"/>
      <c r="I3096" s="103"/>
      <c r="J3096" s="103"/>
      <c r="K3096" s="102"/>
    </row>
    <row r="3097" spans="1:11" x14ac:dyDescent="0.35">
      <c r="A3097" s="1"/>
      <c r="B3097" s="1"/>
      <c r="C3097" s="101"/>
    </row>
    <row r="3098" spans="1:11" x14ac:dyDescent="0.35">
      <c r="D3098" s="360" t="s">
        <v>299</v>
      </c>
      <c r="E3098" s="360"/>
      <c r="F3098" s="360"/>
      <c r="G3098" s="360"/>
      <c r="H3098" s="360"/>
      <c r="I3098" s="360"/>
      <c r="J3098" s="360"/>
      <c r="K3098" s="360"/>
    </row>
    <row r="3099" spans="1:11" x14ac:dyDescent="0.35">
      <c r="D3099" s="360" t="s">
        <v>298</v>
      </c>
      <c r="E3099" s="360"/>
      <c r="F3099" s="360"/>
      <c r="G3099" s="360"/>
      <c r="H3099" s="360"/>
      <c r="I3099" s="360"/>
      <c r="J3099" s="360"/>
      <c r="K3099" s="360"/>
    </row>
    <row r="3104" spans="1:11" x14ac:dyDescent="0.35">
      <c r="C3104" s="365" t="s">
        <v>297</v>
      </c>
      <c r="D3104" s="365"/>
      <c r="E3104" s="365"/>
      <c r="F3104" s="365"/>
      <c r="G3104" s="365"/>
      <c r="H3104" s="365"/>
      <c r="I3104" s="365"/>
      <c r="J3104" s="365"/>
      <c r="K3104" s="365"/>
    </row>
  </sheetData>
  <mergeCells count="611">
    <mergeCell ref="D3036:K3036"/>
    <mergeCell ref="D3037:K3037"/>
    <mergeCell ref="C3042:K3042"/>
    <mergeCell ref="A3051:K3051"/>
    <mergeCell ref="A3052:K3052"/>
    <mergeCell ref="A3053:K3053"/>
    <mergeCell ref="A3055:K3055"/>
    <mergeCell ref="D3099:K3099"/>
    <mergeCell ref="C3104:K3104"/>
    <mergeCell ref="A3062:B3062"/>
    <mergeCell ref="C3062:C3063"/>
    <mergeCell ref="D3062:I3062"/>
    <mergeCell ref="J3062:J3063"/>
    <mergeCell ref="K3062:K3063"/>
    <mergeCell ref="D3098:K3098"/>
    <mergeCell ref="D2978:K2978"/>
    <mergeCell ref="D2979:K2979"/>
    <mergeCell ref="C2984:K2984"/>
    <mergeCell ref="A2990:K2990"/>
    <mergeCell ref="A2991:K2991"/>
    <mergeCell ref="A2992:K2992"/>
    <mergeCell ref="A2994:K2994"/>
    <mergeCell ref="A3001:B3001"/>
    <mergeCell ref="C3001:C3002"/>
    <mergeCell ref="D3001:I3001"/>
    <mergeCell ref="J3001:J3002"/>
    <mergeCell ref="K3001:K3002"/>
    <mergeCell ref="D2906:K2906"/>
    <mergeCell ref="D2907:K2907"/>
    <mergeCell ref="C2912:K2912"/>
    <mergeCell ref="A2929:K2929"/>
    <mergeCell ref="A2930:K2930"/>
    <mergeCell ref="A2931:K2931"/>
    <mergeCell ref="A2933:K2933"/>
    <mergeCell ref="A2940:B2940"/>
    <mergeCell ref="C2940:C2941"/>
    <mergeCell ref="D2940:I2940"/>
    <mergeCell ref="J2940:J2941"/>
    <mergeCell ref="K2940:K2941"/>
    <mergeCell ref="D2845:K2845"/>
    <mergeCell ref="D2846:K2846"/>
    <mergeCell ref="C2851:K2851"/>
    <mergeCell ref="A2868:K2868"/>
    <mergeCell ref="A2869:K2869"/>
    <mergeCell ref="A2870:K2870"/>
    <mergeCell ref="A2872:K2872"/>
    <mergeCell ref="A2879:B2879"/>
    <mergeCell ref="C2879:C2880"/>
    <mergeCell ref="D2879:I2879"/>
    <mergeCell ref="J2879:J2880"/>
    <mergeCell ref="K2879:K2880"/>
    <mergeCell ref="D2788:K2788"/>
    <mergeCell ref="D2789:K2789"/>
    <mergeCell ref="C2794:K2794"/>
    <mergeCell ref="A2807:K2807"/>
    <mergeCell ref="A2808:K2808"/>
    <mergeCell ref="A2809:K2809"/>
    <mergeCell ref="A2811:K2811"/>
    <mergeCell ref="A2818:B2818"/>
    <mergeCell ref="C2818:C2819"/>
    <mergeCell ref="D2818:I2818"/>
    <mergeCell ref="J2818:J2819"/>
    <mergeCell ref="K2818:K2819"/>
    <mergeCell ref="D2729:K2729"/>
    <mergeCell ref="D2730:K2730"/>
    <mergeCell ref="C2735:K2735"/>
    <mergeCell ref="A2746:K2746"/>
    <mergeCell ref="A2747:K2747"/>
    <mergeCell ref="A2748:K2748"/>
    <mergeCell ref="A2750:K2750"/>
    <mergeCell ref="A2757:B2757"/>
    <mergeCell ref="C2757:C2758"/>
    <mergeCell ref="D2757:I2757"/>
    <mergeCell ref="J2757:J2758"/>
    <mergeCell ref="K2757:K2758"/>
    <mergeCell ref="D2670:K2670"/>
    <mergeCell ref="D2671:K2671"/>
    <mergeCell ref="C2676:K2676"/>
    <mergeCell ref="A2685:K2685"/>
    <mergeCell ref="A2686:K2686"/>
    <mergeCell ref="A2687:K2687"/>
    <mergeCell ref="A2689:K2689"/>
    <mergeCell ref="A2696:B2696"/>
    <mergeCell ref="C2696:C2697"/>
    <mergeCell ref="D2696:I2696"/>
    <mergeCell ref="J2696:J2697"/>
    <mergeCell ref="K2696:K2697"/>
    <mergeCell ref="D2613:K2613"/>
    <mergeCell ref="D2614:K2614"/>
    <mergeCell ref="C2619:K2619"/>
    <mergeCell ref="A2624:K2624"/>
    <mergeCell ref="A2625:K2625"/>
    <mergeCell ref="A2626:K2626"/>
    <mergeCell ref="A2628:K2628"/>
    <mergeCell ref="A2635:B2635"/>
    <mergeCell ref="C2635:C2636"/>
    <mergeCell ref="D2635:I2635"/>
    <mergeCell ref="J2635:J2636"/>
    <mergeCell ref="K2635:K2636"/>
    <mergeCell ref="D2550:K2550"/>
    <mergeCell ref="D2551:K2551"/>
    <mergeCell ref="C2556:K2556"/>
    <mergeCell ref="A2563:K2563"/>
    <mergeCell ref="A2564:K2564"/>
    <mergeCell ref="A2565:K2565"/>
    <mergeCell ref="A2567:K2567"/>
    <mergeCell ref="A2574:B2574"/>
    <mergeCell ref="C2574:C2575"/>
    <mergeCell ref="D2574:I2574"/>
    <mergeCell ref="J2574:J2575"/>
    <mergeCell ref="K2574:K2575"/>
    <mergeCell ref="D2489:K2489"/>
    <mergeCell ref="D2490:K2490"/>
    <mergeCell ref="C2495:K2495"/>
    <mergeCell ref="A2502:K2502"/>
    <mergeCell ref="A2503:K2503"/>
    <mergeCell ref="A2504:K2504"/>
    <mergeCell ref="A2506:K2506"/>
    <mergeCell ref="A2513:B2513"/>
    <mergeCell ref="C2513:C2514"/>
    <mergeCell ref="D2513:I2513"/>
    <mergeCell ref="J2513:J2514"/>
    <mergeCell ref="K2513:K2514"/>
    <mergeCell ref="D2421:K2421"/>
    <mergeCell ref="D2422:K2422"/>
    <mergeCell ref="C2427:K2427"/>
    <mergeCell ref="A2441:K2441"/>
    <mergeCell ref="A2442:K2442"/>
    <mergeCell ref="A2443:K2443"/>
    <mergeCell ref="A2445:K2445"/>
    <mergeCell ref="A2452:B2452"/>
    <mergeCell ref="C2452:C2453"/>
    <mergeCell ref="D2452:I2452"/>
    <mergeCell ref="J2452:J2453"/>
    <mergeCell ref="K2452:K2453"/>
    <mergeCell ref="D2369:K2369"/>
    <mergeCell ref="D2370:K2370"/>
    <mergeCell ref="C2375:K2375"/>
    <mergeCell ref="A2380:K2380"/>
    <mergeCell ref="A2381:K2381"/>
    <mergeCell ref="A2382:K2382"/>
    <mergeCell ref="A2384:K2384"/>
    <mergeCell ref="A2391:B2391"/>
    <mergeCell ref="C2391:C2392"/>
    <mergeCell ref="D2391:I2391"/>
    <mergeCell ref="J2391:J2392"/>
    <mergeCell ref="K2391:K2392"/>
    <mergeCell ref="D2308:K2308"/>
    <mergeCell ref="D2309:K2309"/>
    <mergeCell ref="C2314:K2314"/>
    <mergeCell ref="A2319:K2319"/>
    <mergeCell ref="A2320:K2320"/>
    <mergeCell ref="A2321:K2321"/>
    <mergeCell ref="A2323:K2323"/>
    <mergeCell ref="A2330:B2330"/>
    <mergeCell ref="C2330:C2331"/>
    <mergeCell ref="D2330:I2330"/>
    <mergeCell ref="J2330:J2331"/>
    <mergeCell ref="K2330:K2331"/>
    <mergeCell ref="D2247:K2247"/>
    <mergeCell ref="D2248:K2248"/>
    <mergeCell ref="C2253:K2253"/>
    <mergeCell ref="A2258:K2258"/>
    <mergeCell ref="A2259:K2259"/>
    <mergeCell ref="A2260:K2260"/>
    <mergeCell ref="A2262:K2262"/>
    <mergeCell ref="A2269:B2269"/>
    <mergeCell ref="C2269:C2270"/>
    <mergeCell ref="D2269:I2269"/>
    <mergeCell ref="J2269:J2270"/>
    <mergeCell ref="K2269:K2270"/>
    <mergeCell ref="D2186:K2186"/>
    <mergeCell ref="D2187:K2187"/>
    <mergeCell ref="C2192:K2192"/>
    <mergeCell ref="A2197:K2197"/>
    <mergeCell ref="A2198:K2198"/>
    <mergeCell ref="A2199:K2199"/>
    <mergeCell ref="A2201:K2201"/>
    <mergeCell ref="A2208:B2208"/>
    <mergeCell ref="C2208:C2209"/>
    <mergeCell ref="D2208:I2208"/>
    <mergeCell ref="J2208:J2209"/>
    <mergeCell ref="K2208:K2209"/>
    <mergeCell ref="D2118:K2118"/>
    <mergeCell ref="D2119:K2119"/>
    <mergeCell ref="C2124:K2124"/>
    <mergeCell ref="A2136:K2136"/>
    <mergeCell ref="A2137:K2137"/>
    <mergeCell ref="A2138:K2138"/>
    <mergeCell ref="A2140:K2140"/>
    <mergeCell ref="A2147:B2147"/>
    <mergeCell ref="C2147:C2148"/>
    <mergeCell ref="D2147:I2147"/>
    <mergeCell ref="J2147:J2148"/>
    <mergeCell ref="K2147:K2148"/>
    <mergeCell ref="D2056:K2056"/>
    <mergeCell ref="D2057:K2057"/>
    <mergeCell ref="C2062:K2062"/>
    <mergeCell ref="A2075:K2075"/>
    <mergeCell ref="A2076:K2076"/>
    <mergeCell ref="A2077:K2077"/>
    <mergeCell ref="A2079:K2079"/>
    <mergeCell ref="A2086:B2086"/>
    <mergeCell ref="C2086:C2087"/>
    <mergeCell ref="D2086:I2086"/>
    <mergeCell ref="J2086:J2087"/>
    <mergeCell ref="K2086:K2087"/>
    <mergeCell ref="D1996:K1996"/>
    <mergeCell ref="D1997:K1997"/>
    <mergeCell ref="C2002:K2002"/>
    <mergeCell ref="A2014:K2014"/>
    <mergeCell ref="A2015:K2015"/>
    <mergeCell ref="A2016:K2016"/>
    <mergeCell ref="A2018:K2018"/>
    <mergeCell ref="A2025:B2025"/>
    <mergeCell ref="C2025:C2026"/>
    <mergeCell ref="D2025:I2025"/>
    <mergeCell ref="J2025:J2026"/>
    <mergeCell ref="K2025:K2026"/>
    <mergeCell ref="D1936:K1936"/>
    <mergeCell ref="D1937:K1937"/>
    <mergeCell ref="C1942:K1942"/>
    <mergeCell ref="A1953:K1953"/>
    <mergeCell ref="A1954:K1954"/>
    <mergeCell ref="A1955:K1955"/>
    <mergeCell ref="A1957:K1957"/>
    <mergeCell ref="A1964:B1964"/>
    <mergeCell ref="C1964:C1965"/>
    <mergeCell ref="D1964:I1964"/>
    <mergeCell ref="J1964:J1965"/>
    <mergeCell ref="K1964:K1965"/>
    <mergeCell ref="D1876:K1876"/>
    <mergeCell ref="D1877:K1877"/>
    <mergeCell ref="C1882:K1882"/>
    <mergeCell ref="A1892:K1892"/>
    <mergeCell ref="A1893:K1893"/>
    <mergeCell ref="A1894:K1894"/>
    <mergeCell ref="A1896:K1896"/>
    <mergeCell ref="A1903:B1903"/>
    <mergeCell ref="C1903:C1904"/>
    <mergeCell ref="D1903:I1903"/>
    <mergeCell ref="J1903:J1904"/>
    <mergeCell ref="K1903:K1904"/>
    <mergeCell ref="D1816:K1816"/>
    <mergeCell ref="D1817:K1817"/>
    <mergeCell ref="C1822:K1822"/>
    <mergeCell ref="A1831:K1831"/>
    <mergeCell ref="A1832:K1832"/>
    <mergeCell ref="A1833:K1833"/>
    <mergeCell ref="A1835:K1835"/>
    <mergeCell ref="A1842:B1842"/>
    <mergeCell ref="C1842:C1843"/>
    <mergeCell ref="D1842:I1842"/>
    <mergeCell ref="J1842:J1843"/>
    <mergeCell ref="K1842:K1843"/>
    <mergeCell ref="D1756:K1756"/>
    <mergeCell ref="D1757:K1757"/>
    <mergeCell ref="C1762:K1762"/>
    <mergeCell ref="A1770:K1770"/>
    <mergeCell ref="A1771:K1771"/>
    <mergeCell ref="A1772:K1772"/>
    <mergeCell ref="A1774:K1774"/>
    <mergeCell ref="A1781:B1781"/>
    <mergeCell ref="C1781:C1782"/>
    <mergeCell ref="D1781:I1781"/>
    <mergeCell ref="J1781:J1782"/>
    <mergeCell ref="K1781:K1782"/>
    <mergeCell ref="D1695:K1695"/>
    <mergeCell ref="D1696:K1696"/>
    <mergeCell ref="C1701:K1701"/>
    <mergeCell ref="A1709:K1709"/>
    <mergeCell ref="A1710:K1710"/>
    <mergeCell ref="A1711:K1711"/>
    <mergeCell ref="A1713:K1713"/>
    <mergeCell ref="A1720:B1720"/>
    <mergeCell ref="C1720:C1721"/>
    <mergeCell ref="D1720:I1720"/>
    <mergeCell ref="J1720:J1721"/>
    <mergeCell ref="K1720:K1721"/>
    <mergeCell ref="D1633:K1633"/>
    <mergeCell ref="D1634:K1634"/>
    <mergeCell ref="C1639:K1639"/>
    <mergeCell ref="A1648:K1648"/>
    <mergeCell ref="A1649:K1649"/>
    <mergeCell ref="A1650:K1650"/>
    <mergeCell ref="A1652:K1652"/>
    <mergeCell ref="A1659:B1659"/>
    <mergeCell ref="C1659:C1660"/>
    <mergeCell ref="D1659:I1659"/>
    <mergeCell ref="J1659:J1660"/>
    <mergeCell ref="K1659:K1660"/>
    <mergeCell ref="D1568:K1568"/>
    <mergeCell ref="D1569:K1569"/>
    <mergeCell ref="C1573:K1573"/>
    <mergeCell ref="A1587:K1587"/>
    <mergeCell ref="A1588:K1588"/>
    <mergeCell ref="A1589:K1589"/>
    <mergeCell ref="A1591:K1591"/>
    <mergeCell ref="A1598:B1598"/>
    <mergeCell ref="C1598:C1599"/>
    <mergeCell ref="D1598:I1598"/>
    <mergeCell ref="J1598:J1599"/>
    <mergeCell ref="K1598:K1599"/>
    <mergeCell ref="D1506:K1506"/>
    <mergeCell ref="D1507:K1507"/>
    <mergeCell ref="C1511:K1511"/>
    <mergeCell ref="A1526:K1526"/>
    <mergeCell ref="A1527:K1527"/>
    <mergeCell ref="A1528:K1528"/>
    <mergeCell ref="A1530:K1530"/>
    <mergeCell ref="A1537:B1537"/>
    <mergeCell ref="C1537:C1538"/>
    <mergeCell ref="D1537:I1537"/>
    <mergeCell ref="J1537:J1538"/>
    <mergeCell ref="K1537:K1538"/>
    <mergeCell ref="D1445:K1445"/>
    <mergeCell ref="D1446:K1446"/>
    <mergeCell ref="C1450:K1450"/>
    <mergeCell ref="A1465:K1465"/>
    <mergeCell ref="A1466:K1466"/>
    <mergeCell ref="A1467:K1467"/>
    <mergeCell ref="A1469:K1469"/>
    <mergeCell ref="A1476:B1476"/>
    <mergeCell ref="C1476:C1477"/>
    <mergeCell ref="D1476:I1476"/>
    <mergeCell ref="J1476:J1477"/>
    <mergeCell ref="K1476:K1477"/>
    <mergeCell ref="D1379:K1379"/>
    <mergeCell ref="D1380:K1380"/>
    <mergeCell ref="C1384:K1384"/>
    <mergeCell ref="A1404:K1404"/>
    <mergeCell ref="A1405:K1405"/>
    <mergeCell ref="A1406:K1406"/>
    <mergeCell ref="A1408:K1408"/>
    <mergeCell ref="A1415:B1415"/>
    <mergeCell ref="C1415:C1416"/>
    <mergeCell ref="D1415:I1415"/>
    <mergeCell ref="J1415:J1416"/>
    <mergeCell ref="K1415:K1416"/>
    <mergeCell ref="D1319:K1319"/>
    <mergeCell ref="D1320:K1320"/>
    <mergeCell ref="C1324:K1324"/>
    <mergeCell ref="A1343:K1343"/>
    <mergeCell ref="A1344:K1344"/>
    <mergeCell ref="A1345:K1345"/>
    <mergeCell ref="A1347:K1347"/>
    <mergeCell ref="A1354:B1354"/>
    <mergeCell ref="C1354:C1355"/>
    <mergeCell ref="D1354:I1354"/>
    <mergeCell ref="J1354:J1355"/>
    <mergeCell ref="K1354:K1355"/>
    <mergeCell ref="D1262:K1262"/>
    <mergeCell ref="D1263:K1263"/>
    <mergeCell ref="C1267:K1267"/>
    <mergeCell ref="A1282:K1282"/>
    <mergeCell ref="A1283:K1283"/>
    <mergeCell ref="A1284:K1284"/>
    <mergeCell ref="A1286:K1286"/>
    <mergeCell ref="A1293:B1293"/>
    <mergeCell ref="C1293:C1294"/>
    <mergeCell ref="D1293:I1293"/>
    <mergeCell ref="J1293:J1294"/>
    <mergeCell ref="K1293:K1294"/>
    <mergeCell ref="D1202:K1202"/>
    <mergeCell ref="D1203:K1203"/>
    <mergeCell ref="C1207:K1207"/>
    <mergeCell ref="A1221:K1221"/>
    <mergeCell ref="A1222:K1222"/>
    <mergeCell ref="A1223:K1223"/>
    <mergeCell ref="A1225:K1225"/>
    <mergeCell ref="A1232:B1232"/>
    <mergeCell ref="C1232:C1233"/>
    <mergeCell ref="D1232:I1232"/>
    <mergeCell ref="J1232:J1233"/>
    <mergeCell ref="K1232:K1233"/>
    <mergeCell ref="D1140:K1140"/>
    <mergeCell ref="D1141:K1141"/>
    <mergeCell ref="C1145:K1145"/>
    <mergeCell ref="A1160:K1160"/>
    <mergeCell ref="A1161:K1161"/>
    <mergeCell ref="A1162:K1162"/>
    <mergeCell ref="A1164:K1164"/>
    <mergeCell ref="A1171:B1171"/>
    <mergeCell ref="C1171:C1172"/>
    <mergeCell ref="D1171:I1171"/>
    <mergeCell ref="J1171:J1172"/>
    <mergeCell ref="K1171:K1172"/>
    <mergeCell ref="D1081:K1081"/>
    <mergeCell ref="D1082:K1082"/>
    <mergeCell ref="C1086:K1086"/>
    <mergeCell ref="A1099:K1099"/>
    <mergeCell ref="A1100:K1100"/>
    <mergeCell ref="A1101:K1101"/>
    <mergeCell ref="A1103:K1103"/>
    <mergeCell ref="A1110:B1110"/>
    <mergeCell ref="C1110:C1111"/>
    <mergeCell ref="D1110:I1110"/>
    <mergeCell ref="J1110:J1111"/>
    <mergeCell ref="K1110:K1111"/>
    <mergeCell ref="D1020:K1020"/>
    <mergeCell ref="D1021:K1021"/>
    <mergeCell ref="C1025:K1025"/>
    <mergeCell ref="A1038:K1038"/>
    <mergeCell ref="A1039:K1039"/>
    <mergeCell ref="A1040:K1040"/>
    <mergeCell ref="A1042:K1042"/>
    <mergeCell ref="A1049:B1049"/>
    <mergeCell ref="C1049:C1050"/>
    <mergeCell ref="D1049:I1049"/>
    <mergeCell ref="J1049:J1050"/>
    <mergeCell ref="K1049:K1050"/>
    <mergeCell ref="D959:K959"/>
    <mergeCell ref="D960:K960"/>
    <mergeCell ref="C964:K964"/>
    <mergeCell ref="A976:K976"/>
    <mergeCell ref="A977:K977"/>
    <mergeCell ref="A978:K978"/>
    <mergeCell ref="A980:K980"/>
    <mergeCell ref="A987:B987"/>
    <mergeCell ref="C987:C988"/>
    <mergeCell ref="D987:I987"/>
    <mergeCell ref="J987:J988"/>
    <mergeCell ref="K987:K988"/>
    <mergeCell ref="D884:K884"/>
    <mergeCell ref="D885:K885"/>
    <mergeCell ref="C889:K889"/>
    <mergeCell ref="A915:K915"/>
    <mergeCell ref="A916:K916"/>
    <mergeCell ref="A917:K917"/>
    <mergeCell ref="A919:K919"/>
    <mergeCell ref="A926:B926"/>
    <mergeCell ref="C926:C927"/>
    <mergeCell ref="D926:I926"/>
    <mergeCell ref="J926:J927"/>
    <mergeCell ref="K926:K927"/>
    <mergeCell ref="D840:K840"/>
    <mergeCell ref="D841:K841"/>
    <mergeCell ref="C845:K845"/>
    <mergeCell ref="A854:K854"/>
    <mergeCell ref="A855:K855"/>
    <mergeCell ref="A856:K856"/>
    <mergeCell ref="A858:K858"/>
    <mergeCell ref="A865:B865"/>
    <mergeCell ref="C865:C866"/>
    <mergeCell ref="D865:I865"/>
    <mergeCell ref="J865:J866"/>
    <mergeCell ref="K865:K866"/>
    <mergeCell ref="D780:K780"/>
    <mergeCell ref="D781:K781"/>
    <mergeCell ref="C785:K785"/>
    <mergeCell ref="A793:K793"/>
    <mergeCell ref="A794:K794"/>
    <mergeCell ref="A795:K795"/>
    <mergeCell ref="A797:K797"/>
    <mergeCell ref="A804:B804"/>
    <mergeCell ref="C804:C805"/>
    <mergeCell ref="D804:I804"/>
    <mergeCell ref="J804:J805"/>
    <mergeCell ref="K804:K805"/>
    <mergeCell ref="D719:K719"/>
    <mergeCell ref="D720:K720"/>
    <mergeCell ref="C724:K724"/>
    <mergeCell ref="A732:K732"/>
    <mergeCell ref="A733:K733"/>
    <mergeCell ref="A734:K734"/>
    <mergeCell ref="A736:K736"/>
    <mergeCell ref="A743:B743"/>
    <mergeCell ref="C743:C744"/>
    <mergeCell ref="D743:I743"/>
    <mergeCell ref="J743:J744"/>
    <mergeCell ref="K743:K744"/>
    <mergeCell ref="D658:K658"/>
    <mergeCell ref="D659:K659"/>
    <mergeCell ref="C663:K663"/>
    <mergeCell ref="A671:K671"/>
    <mergeCell ref="A672:K672"/>
    <mergeCell ref="A673:K673"/>
    <mergeCell ref="A675:K675"/>
    <mergeCell ref="A682:B682"/>
    <mergeCell ref="C682:C683"/>
    <mergeCell ref="D682:I682"/>
    <mergeCell ref="J682:J683"/>
    <mergeCell ref="K682:K683"/>
    <mergeCell ref="D592:K592"/>
    <mergeCell ref="D593:K593"/>
    <mergeCell ref="D597:K597"/>
    <mergeCell ref="A610:K610"/>
    <mergeCell ref="A611:K611"/>
    <mergeCell ref="A612:K612"/>
    <mergeCell ref="A614:K614"/>
    <mergeCell ref="A621:B621"/>
    <mergeCell ref="C621:C622"/>
    <mergeCell ref="D621:I621"/>
    <mergeCell ref="J621:J622"/>
    <mergeCell ref="K621:K622"/>
    <mergeCell ref="D533:K533"/>
    <mergeCell ref="D534:K534"/>
    <mergeCell ref="D538:K538"/>
    <mergeCell ref="A549:K549"/>
    <mergeCell ref="A550:K550"/>
    <mergeCell ref="A551:K551"/>
    <mergeCell ref="A553:K553"/>
    <mergeCell ref="A560:B560"/>
    <mergeCell ref="C560:C561"/>
    <mergeCell ref="D560:I560"/>
    <mergeCell ref="J560:J561"/>
    <mergeCell ref="K560:K561"/>
    <mergeCell ref="D470:K470"/>
    <mergeCell ref="D471:K471"/>
    <mergeCell ref="D475:K475"/>
    <mergeCell ref="A488:K488"/>
    <mergeCell ref="A489:K489"/>
    <mergeCell ref="A490:K490"/>
    <mergeCell ref="A492:K492"/>
    <mergeCell ref="A499:B499"/>
    <mergeCell ref="C499:C500"/>
    <mergeCell ref="D499:I499"/>
    <mergeCell ref="J499:J500"/>
    <mergeCell ref="K499:K500"/>
    <mergeCell ref="D411:K411"/>
    <mergeCell ref="D412:K412"/>
    <mergeCell ref="D416:K416"/>
    <mergeCell ref="A427:K427"/>
    <mergeCell ref="A428:K428"/>
    <mergeCell ref="A429:K429"/>
    <mergeCell ref="A431:K431"/>
    <mergeCell ref="A438:B438"/>
    <mergeCell ref="C438:C439"/>
    <mergeCell ref="D438:I438"/>
    <mergeCell ref="J438:J439"/>
    <mergeCell ref="K438:K439"/>
    <mergeCell ref="D353:K353"/>
    <mergeCell ref="D354:K354"/>
    <mergeCell ref="A366:K366"/>
    <mergeCell ref="A367:K367"/>
    <mergeCell ref="A368:K368"/>
    <mergeCell ref="A370:K370"/>
    <mergeCell ref="A377:B377"/>
    <mergeCell ref="C377:C378"/>
    <mergeCell ref="D377:I377"/>
    <mergeCell ref="J377:J378"/>
    <mergeCell ref="K377:K378"/>
    <mergeCell ref="D294:K294"/>
    <mergeCell ref="D295:K295"/>
    <mergeCell ref="C299:K299"/>
    <mergeCell ref="A305:K305"/>
    <mergeCell ref="A306:K306"/>
    <mergeCell ref="A307:K307"/>
    <mergeCell ref="A309:K309"/>
    <mergeCell ref="A316:B316"/>
    <mergeCell ref="C316:C317"/>
    <mergeCell ref="D316:I316"/>
    <mergeCell ref="J316:J317"/>
    <mergeCell ref="K316:K317"/>
    <mergeCell ref="D227:K227"/>
    <mergeCell ref="D228:K228"/>
    <mergeCell ref="D232:K232"/>
    <mergeCell ref="A244:K244"/>
    <mergeCell ref="A245:K245"/>
    <mergeCell ref="A246:K246"/>
    <mergeCell ref="A248:K248"/>
    <mergeCell ref="A255:B255"/>
    <mergeCell ref="C255:C256"/>
    <mergeCell ref="D255:I255"/>
    <mergeCell ref="J255:J256"/>
    <mergeCell ref="K255:K256"/>
    <mergeCell ref="D173:K173"/>
    <mergeCell ref="D174:K174"/>
    <mergeCell ref="C178:K178"/>
    <mergeCell ref="A183:K183"/>
    <mergeCell ref="A184:K184"/>
    <mergeCell ref="A185:K185"/>
    <mergeCell ref="A187:K187"/>
    <mergeCell ref="A194:B194"/>
    <mergeCell ref="C194:C195"/>
    <mergeCell ref="D194:I194"/>
    <mergeCell ref="J194:J195"/>
    <mergeCell ref="K194:K195"/>
    <mergeCell ref="D106:K106"/>
    <mergeCell ref="D107:K107"/>
    <mergeCell ref="D111:K111"/>
    <mergeCell ref="A122:K122"/>
    <mergeCell ref="A123:K123"/>
    <mergeCell ref="A124:K124"/>
    <mergeCell ref="A126:K126"/>
    <mergeCell ref="A133:B133"/>
    <mergeCell ref="C133:C134"/>
    <mergeCell ref="D133:I133"/>
    <mergeCell ref="J133:J134"/>
    <mergeCell ref="K133:K134"/>
    <mergeCell ref="D46:K46"/>
    <mergeCell ref="D47:K47"/>
    <mergeCell ref="D51:K51"/>
    <mergeCell ref="A61:K61"/>
    <mergeCell ref="A62:K62"/>
    <mergeCell ref="A63:K63"/>
    <mergeCell ref="A65:K65"/>
    <mergeCell ref="A72:B72"/>
    <mergeCell ref="C72:C73"/>
    <mergeCell ref="D72:I72"/>
    <mergeCell ref="J72:J73"/>
    <mergeCell ref="K72:K73"/>
    <mergeCell ref="A1:K1"/>
    <mergeCell ref="A2:K2"/>
    <mergeCell ref="A3:K3"/>
    <mergeCell ref="A5:K5"/>
    <mergeCell ref="A12:B12"/>
    <mergeCell ref="C12:C13"/>
    <mergeCell ref="D12:I12"/>
    <mergeCell ref="J12:J13"/>
    <mergeCell ref="K12:K13"/>
  </mergeCells>
  <conditionalFormatting sqref="C408:C409">
    <cfRule type="duplicateValues" dxfId="54" priority="51"/>
  </conditionalFormatting>
  <conditionalFormatting sqref="C440:C446">
    <cfRule type="duplicateValues" dxfId="53" priority="50"/>
  </conditionalFormatting>
  <conditionalFormatting sqref="C447:C460">
    <cfRule type="duplicateValues" dxfId="52" priority="49"/>
  </conditionalFormatting>
  <conditionalFormatting sqref="C466:C467">
    <cfRule type="duplicateValues" dxfId="51" priority="48"/>
  </conditionalFormatting>
  <conditionalFormatting sqref="C461:C465">
    <cfRule type="duplicateValues" dxfId="50" priority="47"/>
  </conditionalFormatting>
  <conditionalFormatting sqref="C501:C515 C517:C526">
    <cfRule type="duplicateValues" dxfId="49" priority="46"/>
  </conditionalFormatting>
  <conditionalFormatting sqref="C527">
    <cfRule type="duplicateValues" dxfId="48" priority="45"/>
  </conditionalFormatting>
  <conditionalFormatting sqref="C528">
    <cfRule type="duplicateValues" dxfId="47" priority="44"/>
  </conditionalFormatting>
  <conditionalFormatting sqref="C1905:C1932">
    <cfRule type="duplicateValues" dxfId="46" priority="43"/>
  </conditionalFormatting>
  <conditionalFormatting sqref="C1905:C1934">
    <cfRule type="duplicateValues" dxfId="45" priority="42"/>
  </conditionalFormatting>
  <conditionalFormatting sqref="C1966:C1993">
    <cfRule type="duplicateValues" dxfId="44" priority="41"/>
  </conditionalFormatting>
  <conditionalFormatting sqref="C1966">
    <cfRule type="duplicateValues" dxfId="43" priority="40"/>
  </conditionalFormatting>
  <conditionalFormatting sqref="C1967">
    <cfRule type="duplicateValues" dxfId="42" priority="39"/>
  </conditionalFormatting>
  <conditionalFormatting sqref="C1968:C1974">
    <cfRule type="duplicateValues" dxfId="41" priority="38"/>
  </conditionalFormatting>
  <conditionalFormatting sqref="C1975:C1994">
    <cfRule type="duplicateValues" dxfId="40" priority="37"/>
  </conditionalFormatting>
  <conditionalFormatting sqref="C1966:C1994">
    <cfRule type="duplicateValues" dxfId="39" priority="52"/>
  </conditionalFormatting>
  <conditionalFormatting sqref="C2027:C2054">
    <cfRule type="duplicateValues" dxfId="38" priority="36"/>
  </conditionalFormatting>
  <conditionalFormatting sqref="C2027">
    <cfRule type="duplicateValues" dxfId="37" priority="35"/>
  </conditionalFormatting>
  <conditionalFormatting sqref="C2028">
    <cfRule type="duplicateValues" dxfId="36" priority="34"/>
  </conditionalFormatting>
  <conditionalFormatting sqref="C2029:C2035">
    <cfRule type="duplicateValues" dxfId="35" priority="33"/>
  </conditionalFormatting>
  <conditionalFormatting sqref="C2027:C2046">
    <cfRule type="duplicateValues" dxfId="34" priority="32"/>
  </conditionalFormatting>
  <conditionalFormatting sqref="C2047:C2049">
    <cfRule type="duplicateValues" dxfId="33" priority="31"/>
  </conditionalFormatting>
  <conditionalFormatting sqref="C2050:C2052">
    <cfRule type="duplicateValues" dxfId="32" priority="30"/>
  </conditionalFormatting>
  <conditionalFormatting sqref="C2050:C2051">
    <cfRule type="duplicateValues" dxfId="31" priority="29"/>
  </conditionalFormatting>
  <conditionalFormatting sqref="C2050:C2054">
    <cfRule type="duplicateValues" dxfId="30" priority="28"/>
  </conditionalFormatting>
  <conditionalFormatting sqref="C2054">
    <cfRule type="duplicateValues" dxfId="29" priority="27"/>
  </conditionalFormatting>
  <conditionalFormatting sqref="C2036:C2054">
    <cfRule type="duplicateValues" dxfId="28" priority="53"/>
  </conditionalFormatting>
  <conditionalFormatting sqref="C2088:C2115">
    <cfRule type="duplicateValues" dxfId="27" priority="26"/>
  </conditionalFormatting>
  <conditionalFormatting sqref="C2088">
    <cfRule type="duplicateValues" dxfId="26" priority="25"/>
  </conditionalFormatting>
  <conditionalFormatting sqref="C2089">
    <cfRule type="duplicateValues" dxfId="25" priority="24"/>
  </conditionalFormatting>
  <conditionalFormatting sqref="C2090:C2096">
    <cfRule type="duplicateValues" dxfId="24" priority="23"/>
  </conditionalFormatting>
  <conditionalFormatting sqref="C2088:C2107">
    <cfRule type="duplicateValues" dxfId="23" priority="22"/>
  </conditionalFormatting>
  <conditionalFormatting sqref="C2108:C2110">
    <cfRule type="duplicateValues" dxfId="22" priority="21"/>
  </conditionalFormatting>
  <conditionalFormatting sqref="C2111:C2113">
    <cfRule type="duplicateValues" dxfId="21" priority="20"/>
  </conditionalFormatting>
  <conditionalFormatting sqref="C2111:C2112">
    <cfRule type="duplicateValues" dxfId="20" priority="19"/>
  </conditionalFormatting>
  <conditionalFormatting sqref="C2111:C2115">
    <cfRule type="duplicateValues" dxfId="19" priority="18"/>
  </conditionalFormatting>
  <conditionalFormatting sqref="C2115">
    <cfRule type="duplicateValues" dxfId="18" priority="17"/>
  </conditionalFormatting>
  <conditionalFormatting sqref="C2097:C2115">
    <cfRule type="duplicateValues" dxfId="17" priority="16"/>
  </conditionalFormatting>
  <conditionalFormatting sqref="C2089:C2117">
    <cfRule type="duplicateValues" dxfId="16" priority="15"/>
  </conditionalFormatting>
  <conditionalFormatting sqref="C2089:C2115">
    <cfRule type="duplicateValues" dxfId="15" priority="14"/>
  </conditionalFormatting>
  <conditionalFormatting sqref="C2185">
    <cfRule type="duplicateValues" dxfId="14" priority="54"/>
  </conditionalFormatting>
  <conditionalFormatting sqref="C2246">
    <cfRule type="duplicateValues" dxfId="13" priority="13"/>
  </conditionalFormatting>
  <conditionalFormatting sqref="C2307">
    <cfRule type="duplicateValues" dxfId="12" priority="12"/>
  </conditionalFormatting>
  <conditionalFormatting sqref="C2368">
    <cfRule type="duplicateValues" dxfId="11" priority="11"/>
  </conditionalFormatting>
  <conditionalFormatting sqref="C2420">
    <cfRule type="duplicateValues" dxfId="10" priority="10"/>
  </conditionalFormatting>
  <conditionalFormatting sqref="C2488">
    <cfRule type="duplicateValues" dxfId="9" priority="9"/>
  </conditionalFormatting>
  <conditionalFormatting sqref="C2549">
    <cfRule type="duplicateValues" dxfId="8" priority="8"/>
  </conditionalFormatting>
  <conditionalFormatting sqref="C2612">
    <cfRule type="duplicateValues" dxfId="7" priority="55"/>
  </conditionalFormatting>
  <conditionalFormatting sqref="C2669">
    <cfRule type="duplicateValues" dxfId="6" priority="7"/>
  </conditionalFormatting>
  <conditionalFormatting sqref="C2728">
    <cfRule type="duplicateValues" dxfId="5" priority="6"/>
  </conditionalFormatting>
  <conditionalFormatting sqref="C2787">
    <cfRule type="duplicateValues" dxfId="4" priority="5"/>
  </conditionalFormatting>
  <conditionalFormatting sqref="C2844">
    <cfRule type="duplicateValues" dxfId="3" priority="4"/>
  </conditionalFormatting>
  <conditionalFormatting sqref="C2905">
    <cfRule type="duplicateValues" dxfId="2" priority="3"/>
  </conditionalFormatting>
  <conditionalFormatting sqref="C2977">
    <cfRule type="duplicateValues" dxfId="1" priority="2"/>
  </conditionalFormatting>
  <conditionalFormatting sqref="C3097">
    <cfRule type="duplicateValues" dxfId="0" priority="1"/>
  </conditionalFormatting>
  <pageMargins left="0.7" right="0.7" top="0.75" bottom="0.75" header="0.3" footer="0.3"/>
  <pageSetup paperSize="5" orientation="portrait" horizontalDpi="4294967293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/>
  <dimension ref="A1:B83"/>
  <sheetViews>
    <sheetView zoomScale="150" workbookViewId="0">
      <selection activeCell="B2" sqref="B2"/>
    </sheetView>
  </sheetViews>
  <sheetFormatPr defaultRowHeight="14.5" x14ac:dyDescent="0.35"/>
  <cols>
    <col min="2" max="2" width="27.6328125" customWidth="1"/>
  </cols>
  <sheetData>
    <row r="1" spans="1:2" x14ac:dyDescent="0.35">
      <c r="A1" s="2"/>
      <c r="B1" s="2"/>
    </row>
    <row r="2" spans="1:2" x14ac:dyDescent="0.35">
      <c r="A2" s="9">
        <v>0</v>
      </c>
      <c r="B2" s="2" t="s">
        <v>110</v>
      </c>
    </row>
    <row r="3" spans="1:2" x14ac:dyDescent="0.35">
      <c r="A3" s="9">
        <v>2</v>
      </c>
      <c r="B3" s="2" t="s">
        <v>206</v>
      </c>
    </row>
    <row r="4" spans="1:2" x14ac:dyDescent="0.35">
      <c r="A4" s="9">
        <v>2.1</v>
      </c>
      <c r="B4" s="2" t="s">
        <v>207</v>
      </c>
    </row>
    <row r="5" spans="1:2" x14ac:dyDescent="0.35">
      <c r="A5" s="9">
        <v>2.2000000000000002</v>
      </c>
      <c r="B5" s="2" t="s">
        <v>208</v>
      </c>
    </row>
    <row r="6" spans="1:2" x14ac:dyDescent="0.35">
      <c r="A6" s="9">
        <v>2.2999999999999998</v>
      </c>
      <c r="B6" s="2" t="s">
        <v>209</v>
      </c>
    </row>
    <row r="7" spans="1:2" x14ac:dyDescent="0.35">
      <c r="A7" s="9">
        <v>2.4</v>
      </c>
      <c r="B7" s="2" t="s">
        <v>210</v>
      </c>
    </row>
    <row r="8" spans="1:2" x14ac:dyDescent="0.35">
      <c r="A8" s="9">
        <v>2.5</v>
      </c>
      <c r="B8" s="2" t="s">
        <v>211</v>
      </c>
    </row>
    <row r="9" spans="1:2" x14ac:dyDescent="0.35">
      <c r="A9" s="9">
        <v>2.6</v>
      </c>
      <c r="B9" s="2" t="s">
        <v>212</v>
      </c>
    </row>
    <row r="10" spans="1:2" x14ac:dyDescent="0.35">
      <c r="A10" s="9">
        <v>2.7</v>
      </c>
      <c r="B10" s="2" t="s">
        <v>213</v>
      </c>
    </row>
    <row r="11" spans="1:2" x14ac:dyDescent="0.35">
      <c r="A11" s="9">
        <v>2.8</v>
      </c>
      <c r="B11" s="2" t="s">
        <v>214</v>
      </c>
    </row>
    <row r="12" spans="1:2" x14ac:dyDescent="0.35">
      <c r="A12" s="9">
        <v>2.9</v>
      </c>
      <c r="B12" s="2" t="s">
        <v>215</v>
      </c>
    </row>
    <row r="13" spans="1:2" x14ac:dyDescent="0.35">
      <c r="A13" s="9">
        <v>3</v>
      </c>
      <c r="B13" s="2" t="s">
        <v>216</v>
      </c>
    </row>
    <row r="14" spans="1:2" x14ac:dyDescent="0.35">
      <c r="A14" s="9">
        <v>3.1</v>
      </c>
      <c r="B14" s="2" t="s">
        <v>217</v>
      </c>
    </row>
    <row r="15" spans="1:2" x14ac:dyDescent="0.35">
      <c r="A15" s="9">
        <v>3.2</v>
      </c>
      <c r="B15" s="2" t="s">
        <v>218</v>
      </c>
    </row>
    <row r="16" spans="1:2" x14ac:dyDescent="0.35">
      <c r="A16" s="9">
        <v>3.3</v>
      </c>
      <c r="B16" s="2" t="s">
        <v>219</v>
      </c>
    </row>
    <row r="17" spans="1:2" x14ac:dyDescent="0.35">
      <c r="A17" s="9">
        <v>3.4</v>
      </c>
      <c r="B17" s="2" t="s">
        <v>220</v>
      </c>
    </row>
    <row r="18" spans="1:2" x14ac:dyDescent="0.35">
      <c r="A18" s="9">
        <v>3.5</v>
      </c>
      <c r="B18" s="2" t="s">
        <v>221</v>
      </c>
    </row>
    <row r="19" spans="1:2" x14ac:dyDescent="0.35">
      <c r="A19" s="9">
        <v>3.6</v>
      </c>
      <c r="B19" s="2" t="s">
        <v>222</v>
      </c>
    </row>
    <row r="20" spans="1:2" x14ac:dyDescent="0.35">
      <c r="A20" s="9">
        <v>3.7</v>
      </c>
      <c r="B20" s="2" t="s">
        <v>223</v>
      </c>
    </row>
    <row r="21" spans="1:2" x14ac:dyDescent="0.35">
      <c r="A21" s="9">
        <v>3.8</v>
      </c>
      <c r="B21" s="2" t="s">
        <v>224</v>
      </c>
    </row>
    <row r="22" spans="1:2" x14ac:dyDescent="0.35">
      <c r="A22" s="9">
        <v>3.9</v>
      </c>
      <c r="B22" s="2" t="s">
        <v>225</v>
      </c>
    </row>
    <row r="23" spans="1:2" x14ac:dyDescent="0.35">
      <c r="A23" s="9">
        <v>4</v>
      </c>
      <c r="B23" s="2" t="s">
        <v>226</v>
      </c>
    </row>
    <row r="24" spans="1:2" x14ac:dyDescent="0.35">
      <c r="A24" s="9">
        <v>4.0999999999999996</v>
      </c>
      <c r="B24" s="2" t="s">
        <v>227</v>
      </c>
    </row>
    <row r="25" spans="1:2" x14ac:dyDescent="0.35">
      <c r="A25" s="9">
        <v>4.2</v>
      </c>
      <c r="B25" s="2" t="s">
        <v>228</v>
      </c>
    </row>
    <row r="26" spans="1:2" x14ac:dyDescent="0.35">
      <c r="A26" s="9">
        <v>4.3</v>
      </c>
      <c r="B26" s="2" t="s">
        <v>229</v>
      </c>
    </row>
    <row r="27" spans="1:2" x14ac:dyDescent="0.35">
      <c r="A27" s="9">
        <v>4.4000000000000004</v>
      </c>
      <c r="B27" s="2" t="s">
        <v>230</v>
      </c>
    </row>
    <row r="28" spans="1:2" x14ac:dyDescent="0.35">
      <c r="A28" s="9">
        <v>4.5</v>
      </c>
      <c r="B28" s="2" t="s">
        <v>231</v>
      </c>
    </row>
    <row r="29" spans="1:2" x14ac:dyDescent="0.35">
      <c r="A29" s="9">
        <v>4.5999999999999996</v>
      </c>
      <c r="B29" s="2" t="s">
        <v>232</v>
      </c>
    </row>
    <row r="30" spans="1:2" x14ac:dyDescent="0.35">
      <c r="A30" s="9">
        <v>4.7</v>
      </c>
      <c r="B30" s="2" t="s">
        <v>233</v>
      </c>
    </row>
    <row r="31" spans="1:2" x14ac:dyDescent="0.35">
      <c r="A31" s="9">
        <v>4.8</v>
      </c>
      <c r="B31" s="2" t="s">
        <v>234</v>
      </c>
    </row>
    <row r="32" spans="1:2" x14ac:dyDescent="0.35">
      <c r="A32" s="9">
        <v>4.9000000000000004</v>
      </c>
      <c r="B32" s="2" t="s">
        <v>235</v>
      </c>
    </row>
    <row r="33" spans="1:2" x14ac:dyDescent="0.35">
      <c r="A33" s="9">
        <v>5</v>
      </c>
      <c r="B33" s="2" t="s">
        <v>236</v>
      </c>
    </row>
    <row r="34" spans="1:2" x14ac:dyDescent="0.35">
      <c r="A34" s="9">
        <v>5.0999999999999996</v>
      </c>
      <c r="B34" s="2" t="s">
        <v>237</v>
      </c>
    </row>
    <row r="35" spans="1:2" x14ac:dyDescent="0.35">
      <c r="A35" s="9">
        <v>5.2</v>
      </c>
      <c r="B35" s="2" t="s">
        <v>238</v>
      </c>
    </row>
    <row r="36" spans="1:2" x14ac:dyDescent="0.35">
      <c r="A36" s="9">
        <v>5.3</v>
      </c>
      <c r="B36" s="2" t="s">
        <v>239</v>
      </c>
    </row>
    <row r="37" spans="1:2" x14ac:dyDescent="0.35">
      <c r="A37" s="9">
        <v>5.4</v>
      </c>
      <c r="B37" s="2" t="s">
        <v>240</v>
      </c>
    </row>
    <row r="38" spans="1:2" x14ac:dyDescent="0.35">
      <c r="A38" s="9">
        <v>5.5</v>
      </c>
      <c r="B38" s="2" t="s">
        <v>241</v>
      </c>
    </row>
    <row r="39" spans="1:2" x14ac:dyDescent="0.35">
      <c r="A39" s="9">
        <v>5.6</v>
      </c>
      <c r="B39" s="2" t="s">
        <v>242</v>
      </c>
    </row>
    <row r="40" spans="1:2" x14ac:dyDescent="0.35">
      <c r="A40" s="9">
        <v>5.7</v>
      </c>
      <c r="B40" s="2" t="s">
        <v>243</v>
      </c>
    </row>
    <row r="41" spans="1:2" x14ac:dyDescent="0.35">
      <c r="A41" s="9">
        <v>5.8</v>
      </c>
      <c r="B41" s="2" t="s">
        <v>244</v>
      </c>
    </row>
    <row r="42" spans="1:2" x14ac:dyDescent="0.35">
      <c r="A42" s="9">
        <v>5.9</v>
      </c>
      <c r="B42" s="2" t="s">
        <v>245</v>
      </c>
    </row>
    <row r="43" spans="1:2" x14ac:dyDescent="0.35">
      <c r="A43" s="9">
        <v>6</v>
      </c>
      <c r="B43" s="2" t="s">
        <v>246</v>
      </c>
    </row>
    <row r="44" spans="1:2" x14ac:dyDescent="0.35">
      <c r="A44" s="9">
        <v>6.1</v>
      </c>
      <c r="B44" s="2" t="s">
        <v>247</v>
      </c>
    </row>
    <row r="45" spans="1:2" x14ac:dyDescent="0.35">
      <c r="A45" s="9">
        <v>6.2</v>
      </c>
      <c r="B45" s="2" t="s">
        <v>248</v>
      </c>
    </row>
    <row r="46" spans="1:2" x14ac:dyDescent="0.35">
      <c r="A46" s="9">
        <v>6.3</v>
      </c>
      <c r="B46" s="2" t="s">
        <v>249</v>
      </c>
    </row>
    <row r="47" spans="1:2" x14ac:dyDescent="0.35">
      <c r="A47" s="9">
        <v>6.4</v>
      </c>
      <c r="B47" s="2" t="s">
        <v>250</v>
      </c>
    </row>
    <row r="48" spans="1:2" x14ac:dyDescent="0.35">
      <c r="A48" s="9">
        <v>6.5</v>
      </c>
      <c r="B48" s="2" t="s">
        <v>251</v>
      </c>
    </row>
    <row r="49" spans="1:2" x14ac:dyDescent="0.35">
      <c r="A49" s="9">
        <v>6.6</v>
      </c>
      <c r="B49" s="2" t="s">
        <v>252</v>
      </c>
    </row>
    <row r="50" spans="1:2" x14ac:dyDescent="0.35">
      <c r="A50" s="9">
        <v>6.7</v>
      </c>
      <c r="B50" s="2" t="s">
        <v>253</v>
      </c>
    </row>
    <row r="51" spans="1:2" x14ac:dyDescent="0.35">
      <c r="A51" s="9">
        <v>6.8</v>
      </c>
      <c r="B51" s="2" t="s">
        <v>254</v>
      </c>
    </row>
    <row r="52" spans="1:2" x14ac:dyDescent="0.35">
      <c r="A52" s="9">
        <v>6.9</v>
      </c>
      <c r="B52" s="2" t="s">
        <v>255</v>
      </c>
    </row>
    <row r="53" spans="1:2" x14ac:dyDescent="0.35">
      <c r="A53" s="9">
        <v>7</v>
      </c>
      <c r="B53" s="2" t="s">
        <v>256</v>
      </c>
    </row>
    <row r="54" spans="1:2" x14ac:dyDescent="0.35">
      <c r="A54" s="9">
        <v>7.1</v>
      </c>
      <c r="B54" s="2" t="s">
        <v>257</v>
      </c>
    </row>
    <row r="55" spans="1:2" x14ac:dyDescent="0.35">
      <c r="A55" s="9">
        <v>7.2</v>
      </c>
      <c r="B55" s="2" t="s">
        <v>258</v>
      </c>
    </row>
    <row r="56" spans="1:2" x14ac:dyDescent="0.35">
      <c r="A56" s="9">
        <v>7.3</v>
      </c>
      <c r="B56" s="2" t="s">
        <v>259</v>
      </c>
    </row>
    <row r="57" spans="1:2" x14ac:dyDescent="0.35">
      <c r="A57" s="9">
        <v>7.4</v>
      </c>
      <c r="B57" s="2" t="s">
        <v>260</v>
      </c>
    </row>
    <row r="58" spans="1:2" x14ac:dyDescent="0.35">
      <c r="A58" s="9">
        <v>7.5</v>
      </c>
      <c r="B58" s="2" t="s">
        <v>261</v>
      </c>
    </row>
    <row r="59" spans="1:2" x14ac:dyDescent="0.35">
      <c r="A59" s="9">
        <v>7.6</v>
      </c>
      <c r="B59" s="2" t="s">
        <v>262</v>
      </c>
    </row>
    <row r="60" spans="1:2" x14ac:dyDescent="0.35">
      <c r="A60" s="9">
        <v>7.7</v>
      </c>
      <c r="B60" s="2" t="s">
        <v>263</v>
      </c>
    </row>
    <row r="61" spans="1:2" x14ac:dyDescent="0.35">
      <c r="A61" s="9">
        <v>7.8</v>
      </c>
      <c r="B61" s="2" t="s">
        <v>264</v>
      </c>
    </row>
    <row r="62" spans="1:2" x14ac:dyDescent="0.35">
      <c r="A62" s="9">
        <v>7.9</v>
      </c>
      <c r="B62" s="2" t="s">
        <v>265</v>
      </c>
    </row>
    <row r="63" spans="1:2" x14ac:dyDescent="0.35">
      <c r="A63" s="9">
        <v>8</v>
      </c>
      <c r="B63" s="2" t="s">
        <v>266</v>
      </c>
    </row>
    <row r="64" spans="1:2" x14ac:dyDescent="0.35">
      <c r="A64" s="9">
        <v>8.1</v>
      </c>
      <c r="B64" s="2" t="s">
        <v>267</v>
      </c>
    </row>
    <row r="65" spans="1:2" x14ac:dyDescent="0.35">
      <c r="A65" s="9">
        <v>8.1999999999999993</v>
      </c>
      <c r="B65" s="2" t="s">
        <v>268</v>
      </c>
    </row>
    <row r="66" spans="1:2" x14ac:dyDescent="0.35">
      <c r="A66" s="9">
        <v>8.3000000000000007</v>
      </c>
      <c r="B66" s="2" t="s">
        <v>269</v>
      </c>
    </row>
    <row r="67" spans="1:2" x14ac:dyDescent="0.35">
      <c r="A67" s="9">
        <v>8.4</v>
      </c>
      <c r="B67" s="2" t="s">
        <v>270</v>
      </c>
    </row>
    <row r="68" spans="1:2" x14ac:dyDescent="0.35">
      <c r="A68" s="9">
        <v>8.5</v>
      </c>
      <c r="B68" s="2" t="s">
        <v>271</v>
      </c>
    </row>
    <row r="69" spans="1:2" x14ac:dyDescent="0.35">
      <c r="A69" s="9">
        <v>8.6</v>
      </c>
      <c r="B69" s="2" t="s">
        <v>272</v>
      </c>
    </row>
    <row r="70" spans="1:2" x14ac:dyDescent="0.35">
      <c r="A70" s="9">
        <v>8.6999999999999993</v>
      </c>
      <c r="B70" s="2" t="s">
        <v>273</v>
      </c>
    </row>
    <row r="71" spans="1:2" x14ac:dyDescent="0.35">
      <c r="A71" s="9">
        <v>8.8000000000000007</v>
      </c>
      <c r="B71" s="2" t="s">
        <v>274</v>
      </c>
    </row>
    <row r="72" spans="1:2" x14ac:dyDescent="0.35">
      <c r="A72" s="9">
        <v>8.9</v>
      </c>
      <c r="B72" s="2" t="s">
        <v>275</v>
      </c>
    </row>
    <row r="73" spans="1:2" x14ac:dyDescent="0.35">
      <c r="A73" s="9">
        <v>9</v>
      </c>
      <c r="B73" s="2" t="s">
        <v>276</v>
      </c>
    </row>
    <row r="74" spans="1:2" x14ac:dyDescent="0.35">
      <c r="A74" s="9">
        <v>9.1</v>
      </c>
      <c r="B74" s="2" t="s">
        <v>277</v>
      </c>
    </row>
    <row r="75" spans="1:2" x14ac:dyDescent="0.35">
      <c r="A75" s="9">
        <v>9.1999999999999993</v>
      </c>
      <c r="B75" s="2" t="s">
        <v>278</v>
      </c>
    </row>
    <row r="76" spans="1:2" x14ac:dyDescent="0.35">
      <c r="A76" s="9">
        <v>9.3000000000000007</v>
      </c>
      <c r="B76" s="2" t="s">
        <v>279</v>
      </c>
    </row>
    <row r="77" spans="1:2" x14ac:dyDescent="0.35">
      <c r="A77" s="9">
        <v>9.3999999999999897</v>
      </c>
      <c r="B77" s="2" t="s">
        <v>280</v>
      </c>
    </row>
    <row r="78" spans="1:2" x14ac:dyDescent="0.35">
      <c r="A78" s="9">
        <v>9.4999999999999893</v>
      </c>
      <c r="B78" s="2" t="s">
        <v>281</v>
      </c>
    </row>
    <row r="79" spans="1:2" x14ac:dyDescent="0.35">
      <c r="A79" s="9">
        <v>9.5999999999999908</v>
      </c>
      <c r="B79" s="2" t="s">
        <v>282</v>
      </c>
    </row>
    <row r="80" spans="1:2" x14ac:dyDescent="0.35">
      <c r="A80" s="9">
        <v>9.6999999999999904</v>
      </c>
      <c r="B80" s="2" t="s">
        <v>283</v>
      </c>
    </row>
    <row r="81" spans="1:2" x14ac:dyDescent="0.35">
      <c r="A81" s="9">
        <v>9.7999999999999901</v>
      </c>
      <c r="B81" s="2" t="s">
        <v>284</v>
      </c>
    </row>
    <row r="82" spans="1:2" x14ac:dyDescent="0.35">
      <c r="A82" s="9">
        <v>9.8999999999999897</v>
      </c>
      <c r="B82" s="2" t="s">
        <v>285</v>
      </c>
    </row>
    <row r="83" spans="1:2" x14ac:dyDescent="0.35">
      <c r="A83" s="9">
        <v>9.9999999999999893</v>
      </c>
      <c r="B83" s="2" t="s">
        <v>286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0"/>
  <dimension ref="A1:AE40"/>
  <sheetViews>
    <sheetView workbookViewId="0">
      <selection sqref="A1:AE40"/>
    </sheetView>
  </sheetViews>
  <sheetFormatPr defaultRowHeight="14.5" x14ac:dyDescent="0.35"/>
  <sheetData>
    <row r="1" spans="1:31" x14ac:dyDescent="0.35">
      <c r="A1">
        <v>1</v>
      </c>
      <c r="B1" t="s">
        <v>2285</v>
      </c>
      <c r="C1" t="s">
        <v>2286</v>
      </c>
      <c r="D1">
        <v>7</v>
      </c>
      <c r="E1">
        <v>6.5</v>
      </c>
      <c r="F1">
        <v>6</v>
      </c>
      <c r="G1">
        <v>6.5</v>
      </c>
      <c r="H1">
        <v>6</v>
      </c>
      <c r="I1">
        <v>7</v>
      </c>
      <c r="J1">
        <v>6</v>
      </c>
      <c r="K1">
        <v>5</v>
      </c>
      <c r="L1">
        <v>6</v>
      </c>
      <c r="O1">
        <v>6</v>
      </c>
      <c r="P1">
        <v>7</v>
      </c>
      <c r="Q1">
        <v>5</v>
      </c>
      <c r="S1">
        <v>3</v>
      </c>
      <c r="T1">
        <v>2</v>
      </c>
      <c r="U1">
        <v>2</v>
      </c>
      <c r="Z1">
        <v>42</v>
      </c>
      <c r="AA1">
        <v>4.2</v>
      </c>
      <c r="AC1">
        <v>228.1</v>
      </c>
      <c r="AD1">
        <v>5.3086206896551724</v>
      </c>
      <c r="AE1">
        <v>6</v>
      </c>
    </row>
    <row r="2" spans="1:31" x14ac:dyDescent="0.35">
      <c r="A2">
        <v>2</v>
      </c>
      <c r="B2" t="s">
        <v>2283</v>
      </c>
      <c r="C2" t="s">
        <v>2284</v>
      </c>
      <c r="D2">
        <v>7</v>
      </c>
      <c r="E2">
        <v>7</v>
      </c>
      <c r="F2">
        <v>7</v>
      </c>
      <c r="G2">
        <v>7</v>
      </c>
      <c r="H2">
        <v>7</v>
      </c>
      <c r="I2">
        <v>6.5</v>
      </c>
      <c r="J2">
        <v>6</v>
      </c>
      <c r="K2">
        <v>6</v>
      </c>
      <c r="L2">
        <v>6</v>
      </c>
      <c r="O2">
        <v>5</v>
      </c>
      <c r="P2">
        <v>7</v>
      </c>
      <c r="Q2">
        <v>6</v>
      </c>
      <c r="S2">
        <v>6</v>
      </c>
      <c r="T2">
        <v>7</v>
      </c>
      <c r="U2">
        <v>7</v>
      </c>
      <c r="Z2">
        <v>56</v>
      </c>
      <c r="AA2">
        <v>5.6</v>
      </c>
      <c r="AC2">
        <v>233.9</v>
      </c>
      <c r="AD2">
        <v>5.8672413793103448</v>
      </c>
      <c r="AE2">
        <v>4</v>
      </c>
    </row>
    <row r="3" spans="1:31" x14ac:dyDescent="0.35">
      <c r="A3">
        <v>3</v>
      </c>
      <c r="B3" t="s">
        <v>2281</v>
      </c>
      <c r="C3" t="s">
        <v>2282</v>
      </c>
      <c r="D3">
        <v>6</v>
      </c>
      <c r="E3">
        <v>6.5</v>
      </c>
      <c r="F3">
        <v>6</v>
      </c>
      <c r="G3">
        <v>6</v>
      </c>
      <c r="H3">
        <v>6</v>
      </c>
      <c r="I3">
        <v>6</v>
      </c>
      <c r="J3">
        <v>7</v>
      </c>
      <c r="K3">
        <v>5</v>
      </c>
      <c r="L3">
        <v>7</v>
      </c>
      <c r="O3">
        <v>5</v>
      </c>
      <c r="P3">
        <v>8</v>
      </c>
      <c r="Q3">
        <v>4</v>
      </c>
      <c r="S3">
        <v>4</v>
      </c>
      <c r="T3">
        <v>3</v>
      </c>
      <c r="U3">
        <v>6</v>
      </c>
      <c r="Z3">
        <v>49</v>
      </c>
      <c r="AA3">
        <v>4.9000000000000004</v>
      </c>
      <c r="AC3">
        <v>217.20000000000002</v>
      </c>
      <c r="AD3">
        <v>5.3500000000000005</v>
      </c>
      <c r="AE3">
        <v>13</v>
      </c>
    </row>
    <row r="4" spans="1:31" x14ac:dyDescent="0.35">
      <c r="A4">
        <v>4</v>
      </c>
      <c r="B4" t="s">
        <v>2279</v>
      </c>
      <c r="C4" t="s">
        <v>2280</v>
      </c>
      <c r="D4">
        <v>6</v>
      </c>
      <c r="E4">
        <v>6</v>
      </c>
      <c r="F4">
        <v>6</v>
      </c>
      <c r="G4">
        <v>6</v>
      </c>
      <c r="H4">
        <v>6</v>
      </c>
      <c r="I4">
        <v>6</v>
      </c>
      <c r="J4">
        <v>6</v>
      </c>
      <c r="K4">
        <v>5</v>
      </c>
      <c r="L4">
        <v>6</v>
      </c>
      <c r="O4">
        <v>5</v>
      </c>
      <c r="P4">
        <v>8</v>
      </c>
      <c r="Q4">
        <v>3</v>
      </c>
      <c r="S4">
        <v>3</v>
      </c>
      <c r="T4">
        <v>2</v>
      </c>
      <c r="U4">
        <v>6</v>
      </c>
      <c r="Z4">
        <v>44</v>
      </c>
      <c r="AA4">
        <v>4.4000000000000004</v>
      </c>
      <c r="AC4">
        <v>210.60000000000002</v>
      </c>
      <c r="AD4">
        <v>5.0724137931034488</v>
      </c>
      <c r="AE4">
        <v>19</v>
      </c>
    </row>
    <row r="5" spans="1:31" x14ac:dyDescent="0.35">
      <c r="A5">
        <v>5</v>
      </c>
      <c r="B5" t="s">
        <v>2277</v>
      </c>
      <c r="C5" t="s">
        <v>2278</v>
      </c>
      <c r="D5">
        <v>7</v>
      </c>
      <c r="E5">
        <v>7</v>
      </c>
      <c r="F5">
        <v>6.5</v>
      </c>
      <c r="G5">
        <v>7</v>
      </c>
      <c r="H5">
        <v>7</v>
      </c>
      <c r="I5">
        <v>6.5</v>
      </c>
      <c r="J5">
        <v>6</v>
      </c>
      <c r="K5">
        <v>6</v>
      </c>
      <c r="L5">
        <v>6</v>
      </c>
      <c r="O5">
        <v>7</v>
      </c>
      <c r="P5">
        <v>7</v>
      </c>
      <c r="Q5">
        <v>6</v>
      </c>
      <c r="S5">
        <v>4</v>
      </c>
      <c r="T5">
        <v>2</v>
      </c>
      <c r="U5">
        <v>6</v>
      </c>
      <c r="Z5">
        <v>50</v>
      </c>
      <c r="AA5">
        <v>5</v>
      </c>
      <c r="AC5">
        <v>212</v>
      </c>
      <c r="AD5">
        <v>5.2931034482758621</v>
      </c>
      <c r="AE5">
        <v>18</v>
      </c>
    </row>
    <row r="6" spans="1:31" x14ac:dyDescent="0.35">
      <c r="A6">
        <v>6</v>
      </c>
      <c r="B6" t="s">
        <v>2275</v>
      </c>
      <c r="C6" t="s">
        <v>2276</v>
      </c>
      <c r="D6">
        <v>6.5</v>
      </c>
      <c r="E6">
        <v>6.5</v>
      </c>
      <c r="F6">
        <v>6.5</v>
      </c>
      <c r="G6">
        <v>7</v>
      </c>
      <c r="H6">
        <v>7</v>
      </c>
      <c r="I6">
        <v>6.5</v>
      </c>
      <c r="J6">
        <v>6</v>
      </c>
      <c r="K6">
        <v>5</v>
      </c>
      <c r="L6">
        <v>6</v>
      </c>
      <c r="O6">
        <v>5</v>
      </c>
      <c r="P6">
        <v>7</v>
      </c>
      <c r="Q6">
        <v>5</v>
      </c>
      <c r="S6">
        <v>3</v>
      </c>
      <c r="T6">
        <v>2</v>
      </c>
      <c r="U6">
        <v>6</v>
      </c>
      <c r="Z6">
        <v>45</v>
      </c>
      <c r="AA6">
        <v>4.5</v>
      </c>
      <c r="AC6">
        <v>222.5</v>
      </c>
      <c r="AD6">
        <v>5.3103448275862064</v>
      </c>
      <c r="AE6">
        <v>11</v>
      </c>
    </row>
    <row r="7" spans="1:31" x14ac:dyDescent="0.35">
      <c r="A7">
        <v>7</v>
      </c>
      <c r="B7" t="s">
        <v>2273</v>
      </c>
      <c r="C7" t="s">
        <v>2274</v>
      </c>
      <c r="D7">
        <v>7</v>
      </c>
      <c r="E7">
        <v>7</v>
      </c>
      <c r="F7">
        <v>7</v>
      </c>
      <c r="G7">
        <v>7</v>
      </c>
      <c r="H7">
        <v>7</v>
      </c>
      <c r="I7">
        <v>6.5</v>
      </c>
      <c r="J7">
        <v>6</v>
      </c>
      <c r="K7">
        <v>6</v>
      </c>
      <c r="L7">
        <v>6</v>
      </c>
      <c r="O7">
        <v>6</v>
      </c>
      <c r="P7">
        <v>5</v>
      </c>
      <c r="Q7">
        <v>4</v>
      </c>
      <c r="S7">
        <v>4</v>
      </c>
      <c r="T7">
        <v>2</v>
      </c>
      <c r="U7">
        <v>5</v>
      </c>
      <c r="Z7">
        <v>44</v>
      </c>
      <c r="AA7">
        <v>4.4000000000000004</v>
      </c>
      <c r="AC7">
        <v>205.5</v>
      </c>
      <c r="AD7">
        <v>4.9844827586206897</v>
      </c>
      <c r="AE7">
        <v>23</v>
      </c>
    </row>
    <row r="8" spans="1:31" x14ac:dyDescent="0.35">
      <c r="A8">
        <v>8</v>
      </c>
      <c r="B8" t="s">
        <v>2271</v>
      </c>
      <c r="C8" t="s">
        <v>2272</v>
      </c>
      <c r="D8">
        <v>6.5</v>
      </c>
      <c r="E8">
        <v>6.5</v>
      </c>
      <c r="F8">
        <v>7</v>
      </c>
      <c r="G8">
        <v>6.5</v>
      </c>
      <c r="H8">
        <v>6.5</v>
      </c>
      <c r="I8">
        <v>6.5</v>
      </c>
      <c r="J8">
        <v>7</v>
      </c>
      <c r="K8">
        <v>6</v>
      </c>
      <c r="L8">
        <v>7</v>
      </c>
      <c r="O8">
        <v>7</v>
      </c>
      <c r="P8">
        <v>8</v>
      </c>
      <c r="Q8">
        <v>6</v>
      </c>
      <c r="S8">
        <v>5</v>
      </c>
      <c r="T8">
        <v>6</v>
      </c>
      <c r="U8">
        <v>6</v>
      </c>
      <c r="Z8">
        <v>58</v>
      </c>
      <c r="AA8">
        <v>5.8</v>
      </c>
      <c r="AC8">
        <v>227.6</v>
      </c>
      <c r="AD8">
        <v>5.8241379310344827</v>
      </c>
      <c r="AE8">
        <v>8</v>
      </c>
    </row>
    <row r="9" spans="1:31" x14ac:dyDescent="0.35">
      <c r="A9">
        <v>9</v>
      </c>
      <c r="B9" t="s">
        <v>2269</v>
      </c>
      <c r="C9" t="s">
        <v>2270</v>
      </c>
      <c r="D9">
        <v>6.5</v>
      </c>
      <c r="E9">
        <v>7</v>
      </c>
      <c r="F9">
        <v>6.5</v>
      </c>
      <c r="G9">
        <v>6.5</v>
      </c>
      <c r="H9">
        <v>6.5</v>
      </c>
      <c r="I9">
        <v>6</v>
      </c>
      <c r="J9">
        <v>7</v>
      </c>
      <c r="K9">
        <v>6</v>
      </c>
      <c r="L9">
        <v>7</v>
      </c>
      <c r="O9">
        <v>5</v>
      </c>
      <c r="P9">
        <v>5</v>
      </c>
      <c r="Q9">
        <v>4</v>
      </c>
      <c r="S9">
        <v>4</v>
      </c>
      <c r="T9">
        <v>3</v>
      </c>
      <c r="U9">
        <v>7</v>
      </c>
      <c r="Z9">
        <v>48</v>
      </c>
      <c r="AA9">
        <v>4.8</v>
      </c>
      <c r="AC9">
        <v>221.5</v>
      </c>
      <c r="AD9">
        <v>5.3913793103448278</v>
      </c>
      <c r="AE9">
        <v>12</v>
      </c>
    </row>
    <row r="10" spans="1:31" x14ac:dyDescent="0.35">
      <c r="A10">
        <v>10</v>
      </c>
      <c r="B10" t="s">
        <v>2267</v>
      </c>
      <c r="C10" t="s">
        <v>2268</v>
      </c>
      <c r="D10">
        <v>6.5</v>
      </c>
      <c r="E10">
        <v>7</v>
      </c>
      <c r="F10">
        <v>6.5</v>
      </c>
      <c r="G10">
        <v>6.5</v>
      </c>
      <c r="H10">
        <v>6.5</v>
      </c>
      <c r="I10">
        <v>6</v>
      </c>
      <c r="J10">
        <v>6</v>
      </c>
      <c r="K10">
        <v>5</v>
      </c>
      <c r="L10">
        <v>6</v>
      </c>
      <c r="O10">
        <v>5</v>
      </c>
      <c r="P10">
        <v>5</v>
      </c>
      <c r="Q10">
        <v>4</v>
      </c>
      <c r="S10">
        <v>3</v>
      </c>
      <c r="T10">
        <v>6</v>
      </c>
      <c r="U10">
        <v>7</v>
      </c>
      <c r="Z10">
        <v>47</v>
      </c>
      <c r="AA10">
        <v>4.7</v>
      </c>
      <c r="AC10">
        <v>215.1</v>
      </c>
      <c r="AD10">
        <v>5.2482758620689651</v>
      </c>
      <c r="AE10">
        <v>15</v>
      </c>
    </row>
    <row r="11" spans="1:31" x14ac:dyDescent="0.35">
      <c r="A11">
        <v>11</v>
      </c>
      <c r="B11" t="s">
        <v>2265</v>
      </c>
      <c r="C11" t="s">
        <v>2266</v>
      </c>
      <c r="D11">
        <v>7</v>
      </c>
      <c r="E11">
        <v>6</v>
      </c>
      <c r="F11">
        <v>6</v>
      </c>
      <c r="G11">
        <v>7</v>
      </c>
      <c r="H11">
        <v>6</v>
      </c>
      <c r="I11">
        <v>6.5</v>
      </c>
      <c r="J11">
        <v>6</v>
      </c>
      <c r="K11">
        <v>7</v>
      </c>
      <c r="L11">
        <v>6</v>
      </c>
      <c r="O11">
        <v>6</v>
      </c>
      <c r="P11">
        <v>6</v>
      </c>
      <c r="Q11">
        <v>7</v>
      </c>
      <c r="S11">
        <v>4</v>
      </c>
      <c r="T11">
        <v>2</v>
      </c>
      <c r="U11">
        <v>5</v>
      </c>
      <c r="Z11">
        <v>49</v>
      </c>
      <c r="AA11">
        <v>4.9000000000000004</v>
      </c>
      <c r="AC11">
        <v>226.60000000000002</v>
      </c>
      <c r="AD11">
        <v>5.5120689655172423</v>
      </c>
      <c r="AE11">
        <v>9</v>
      </c>
    </row>
    <row r="12" spans="1:31" x14ac:dyDescent="0.35">
      <c r="A12">
        <v>12</v>
      </c>
      <c r="B12" t="s">
        <v>2263</v>
      </c>
      <c r="C12" t="s">
        <v>2264</v>
      </c>
      <c r="D12">
        <v>6.5</v>
      </c>
      <c r="E12">
        <v>7</v>
      </c>
      <c r="F12">
        <v>6</v>
      </c>
      <c r="G12">
        <v>6.5</v>
      </c>
      <c r="H12">
        <v>7</v>
      </c>
      <c r="I12">
        <v>6</v>
      </c>
      <c r="J12">
        <v>6</v>
      </c>
      <c r="K12">
        <v>6</v>
      </c>
      <c r="L12">
        <v>6</v>
      </c>
      <c r="O12">
        <v>6</v>
      </c>
      <c r="P12">
        <v>5</v>
      </c>
      <c r="Q12">
        <v>4</v>
      </c>
      <c r="S12">
        <v>4</v>
      </c>
      <c r="T12">
        <v>2</v>
      </c>
      <c r="U12">
        <v>4</v>
      </c>
      <c r="Z12">
        <v>43</v>
      </c>
      <c r="AA12">
        <v>4.3</v>
      </c>
      <c r="AC12">
        <v>213.4</v>
      </c>
      <c r="AD12">
        <v>5.0879310344827591</v>
      </c>
      <c r="AE12">
        <v>16</v>
      </c>
    </row>
    <row r="13" spans="1:31" x14ac:dyDescent="0.35">
      <c r="A13">
        <v>13</v>
      </c>
      <c r="B13" t="s">
        <v>2261</v>
      </c>
      <c r="C13" t="s">
        <v>2262</v>
      </c>
      <c r="D13">
        <v>7</v>
      </c>
      <c r="E13">
        <v>6</v>
      </c>
      <c r="F13">
        <v>6.5</v>
      </c>
      <c r="G13">
        <v>6.5</v>
      </c>
      <c r="H13">
        <v>6</v>
      </c>
      <c r="I13">
        <v>7</v>
      </c>
      <c r="J13">
        <v>6</v>
      </c>
      <c r="K13">
        <v>5</v>
      </c>
      <c r="L13">
        <v>6</v>
      </c>
      <c r="O13">
        <v>5</v>
      </c>
      <c r="P13">
        <v>7</v>
      </c>
      <c r="Q13">
        <v>3</v>
      </c>
      <c r="S13">
        <v>3</v>
      </c>
      <c r="T13">
        <v>2</v>
      </c>
      <c r="U13">
        <v>6</v>
      </c>
      <c r="Z13">
        <v>43</v>
      </c>
      <c r="AA13">
        <v>4.3</v>
      </c>
      <c r="AC13">
        <v>202.3</v>
      </c>
      <c r="AD13">
        <v>4.8965517241379306</v>
      </c>
      <c r="AE13">
        <v>24</v>
      </c>
    </row>
    <row r="14" spans="1:31" x14ac:dyDescent="0.35">
      <c r="A14">
        <v>14</v>
      </c>
      <c r="B14" t="s">
        <v>2259</v>
      </c>
      <c r="C14" t="s">
        <v>2260</v>
      </c>
      <c r="D14">
        <v>6</v>
      </c>
      <c r="E14">
        <v>6</v>
      </c>
      <c r="F14">
        <v>6</v>
      </c>
      <c r="G14">
        <v>6.5</v>
      </c>
      <c r="H14">
        <v>7</v>
      </c>
      <c r="I14">
        <v>6</v>
      </c>
      <c r="J14">
        <v>6</v>
      </c>
      <c r="K14">
        <v>5</v>
      </c>
      <c r="L14">
        <v>6</v>
      </c>
      <c r="O14">
        <v>6</v>
      </c>
      <c r="P14">
        <v>4</v>
      </c>
      <c r="Q14">
        <v>3</v>
      </c>
      <c r="S14">
        <v>3</v>
      </c>
      <c r="T14">
        <v>2</v>
      </c>
      <c r="U14">
        <v>3</v>
      </c>
      <c r="Z14">
        <v>38</v>
      </c>
      <c r="AA14">
        <v>3.8</v>
      </c>
      <c r="AC14">
        <v>207.60000000000002</v>
      </c>
      <c r="AD14">
        <v>4.8241379310344836</v>
      </c>
      <c r="AE14">
        <v>22</v>
      </c>
    </row>
    <row r="15" spans="1:31" x14ac:dyDescent="0.35">
      <c r="A15">
        <v>15</v>
      </c>
      <c r="B15" t="s">
        <v>2257</v>
      </c>
      <c r="C15" t="s">
        <v>2258</v>
      </c>
      <c r="D15">
        <v>6.5</v>
      </c>
      <c r="E15">
        <v>7</v>
      </c>
      <c r="F15">
        <v>7</v>
      </c>
      <c r="G15">
        <v>7</v>
      </c>
      <c r="H15">
        <v>7</v>
      </c>
      <c r="I15">
        <v>6.5</v>
      </c>
      <c r="J15">
        <v>6</v>
      </c>
      <c r="K15">
        <v>5</v>
      </c>
      <c r="L15">
        <v>6</v>
      </c>
      <c r="O15">
        <v>5</v>
      </c>
      <c r="P15">
        <v>8</v>
      </c>
      <c r="Q15">
        <v>5</v>
      </c>
      <c r="S15">
        <v>3</v>
      </c>
      <c r="T15">
        <v>5</v>
      </c>
      <c r="U15">
        <v>6</v>
      </c>
      <c r="Z15">
        <v>49</v>
      </c>
      <c r="AA15">
        <v>4.9000000000000004</v>
      </c>
      <c r="AC15">
        <v>224.70000000000002</v>
      </c>
      <c r="AD15">
        <v>5.4793103448275868</v>
      </c>
      <c r="AE15">
        <v>10</v>
      </c>
    </row>
    <row r="16" spans="1:31" x14ac:dyDescent="0.35">
      <c r="A16">
        <v>16</v>
      </c>
      <c r="B16" t="s">
        <v>2255</v>
      </c>
      <c r="C16" t="s">
        <v>2256</v>
      </c>
      <c r="D16">
        <v>6</v>
      </c>
      <c r="E16">
        <v>7</v>
      </c>
      <c r="F16">
        <v>7</v>
      </c>
      <c r="G16">
        <v>6.5</v>
      </c>
      <c r="H16">
        <v>7</v>
      </c>
      <c r="I16">
        <v>6</v>
      </c>
      <c r="J16">
        <v>6</v>
      </c>
      <c r="K16">
        <v>6</v>
      </c>
      <c r="L16">
        <v>6</v>
      </c>
      <c r="O16">
        <v>5</v>
      </c>
      <c r="P16">
        <v>7</v>
      </c>
      <c r="Q16">
        <v>6</v>
      </c>
      <c r="S16">
        <v>4</v>
      </c>
      <c r="T16">
        <v>4</v>
      </c>
      <c r="U16">
        <v>6</v>
      </c>
      <c r="Z16">
        <v>50</v>
      </c>
      <c r="AA16">
        <v>5</v>
      </c>
      <c r="AC16">
        <v>242.5</v>
      </c>
      <c r="AD16">
        <v>5.818965517241379</v>
      </c>
      <c r="AE16">
        <v>3</v>
      </c>
    </row>
    <row r="17" spans="1:31" x14ac:dyDescent="0.35">
      <c r="A17">
        <v>17</v>
      </c>
      <c r="B17" t="s">
        <v>2253</v>
      </c>
      <c r="C17" t="s">
        <v>2254</v>
      </c>
      <c r="Z17">
        <v>0</v>
      </c>
      <c r="AA17">
        <v>0</v>
      </c>
      <c r="AC17">
        <v>169.1</v>
      </c>
      <c r="AD17">
        <v>2.9155172413793102</v>
      </c>
      <c r="AE17">
        <v>28</v>
      </c>
    </row>
    <row r="18" spans="1:31" x14ac:dyDescent="0.35">
      <c r="A18">
        <v>18</v>
      </c>
      <c r="B18" t="s">
        <v>2251</v>
      </c>
      <c r="C18" t="s">
        <v>2252</v>
      </c>
      <c r="D18">
        <v>7</v>
      </c>
      <c r="E18">
        <v>6.5</v>
      </c>
      <c r="F18">
        <v>6.5</v>
      </c>
      <c r="G18">
        <v>7</v>
      </c>
      <c r="H18">
        <v>7</v>
      </c>
      <c r="I18">
        <v>7</v>
      </c>
      <c r="J18">
        <v>6</v>
      </c>
      <c r="K18">
        <v>6</v>
      </c>
      <c r="L18">
        <v>6</v>
      </c>
      <c r="O18">
        <v>6</v>
      </c>
      <c r="P18">
        <v>8</v>
      </c>
      <c r="Q18">
        <v>6</v>
      </c>
      <c r="S18">
        <v>4</v>
      </c>
      <c r="T18">
        <v>2</v>
      </c>
      <c r="U18">
        <v>6</v>
      </c>
      <c r="Z18">
        <v>50</v>
      </c>
      <c r="AA18">
        <v>5</v>
      </c>
      <c r="AC18">
        <v>212.6</v>
      </c>
      <c r="AD18">
        <v>5.3034482758620687</v>
      </c>
      <c r="AE18">
        <v>17</v>
      </c>
    </row>
    <row r="19" spans="1:31" x14ac:dyDescent="0.35">
      <c r="A19">
        <v>19</v>
      </c>
      <c r="B19" t="s">
        <v>2249</v>
      </c>
      <c r="C19" t="s">
        <v>2250</v>
      </c>
      <c r="D19">
        <v>6.5</v>
      </c>
      <c r="E19">
        <v>6.5</v>
      </c>
      <c r="F19">
        <v>6.5</v>
      </c>
      <c r="G19">
        <v>6.5</v>
      </c>
      <c r="H19">
        <v>6</v>
      </c>
      <c r="I19">
        <v>6.5</v>
      </c>
      <c r="J19">
        <v>6</v>
      </c>
      <c r="K19">
        <v>5</v>
      </c>
      <c r="L19">
        <v>6</v>
      </c>
      <c r="O19">
        <v>5</v>
      </c>
      <c r="P19">
        <v>5</v>
      </c>
      <c r="Q19">
        <v>6</v>
      </c>
      <c r="S19">
        <v>4</v>
      </c>
      <c r="T19">
        <v>2</v>
      </c>
      <c r="U19">
        <v>3</v>
      </c>
      <c r="Z19">
        <v>42</v>
      </c>
      <c r="AA19">
        <v>4.2</v>
      </c>
      <c r="AC19">
        <v>199</v>
      </c>
      <c r="AD19">
        <v>4.8068965517241384</v>
      </c>
      <c r="AE19">
        <v>26</v>
      </c>
    </row>
    <row r="20" spans="1:31" x14ac:dyDescent="0.35">
      <c r="A20">
        <v>20</v>
      </c>
      <c r="B20" t="s">
        <v>2247</v>
      </c>
      <c r="C20" t="s">
        <v>2248</v>
      </c>
      <c r="D20">
        <v>7</v>
      </c>
      <c r="E20">
        <v>7</v>
      </c>
      <c r="F20">
        <v>7</v>
      </c>
      <c r="G20">
        <v>7</v>
      </c>
      <c r="H20">
        <v>7</v>
      </c>
      <c r="I20">
        <v>6.5</v>
      </c>
      <c r="J20">
        <v>6</v>
      </c>
      <c r="K20">
        <v>7</v>
      </c>
      <c r="L20">
        <v>6</v>
      </c>
      <c r="O20">
        <v>6</v>
      </c>
      <c r="P20">
        <v>7</v>
      </c>
      <c r="Q20">
        <v>6</v>
      </c>
      <c r="S20">
        <v>7</v>
      </c>
      <c r="T20">
        <v>7</v>
      </c>
      <c r="U20">
        <v>7</v>
      </c>
      <c r="Z20">
        <v>59</v>
      </c>
      <c r="AA20">
        <v>5.9</v>
      </c>
      <c r="AC20">
        <v>244.6</v>
      </c>
      <c r="AD20">
        <v>6.15</v>
      </c>
      <c r="AE20">
        <v>1</v>
      </c>
    </row>
    <row r="21" spans="1:31" x14ac:dyDescent="0.35">
      <c r="A21">
        <v>21</v>
      </c>
      <c r="B21" t="s">
        <v>2245</v>
      </c>
      <c r="C21" t="s">
        <v>2246</v>
      </c>
      <c r="D21">
        <v>6</v>
      </c>
      <c r="E21">
        <v>7</v>
      </c>
      <c r="F21">
        <v>7</v>
      </c>
      <c r="G21">
        <v>6.5</v>
      </c>
      <c r="H21">
        <v>7</v>
      </c>
      <c r="I21">
        <v>6</v>
      </c>
      <c r="J21">
        <v>6</v>
      </c>
      <c r="K21">
        <v>5</v>
      </c>
      <c r="L21">
        <v>6</v>
      </c>
      <c r="O21">
        <v>5</v>
      </c>
      <c r="P21">
        <v>4</v>
      </c>
      <c r="Q21">
        <v>3</v>
      </c>
      <c r="S21">
        <v>3</v>
      </c>
      <c r="T21">
        <v>2</v>
      </c>
      <c r="U21">
        <v>6</v>
      </c>
      <c r="Z21">
        <v>40</v>
      </c>
      <c r="AA21">
        <v>4</v>
      </c>
      <c r="AC21">
        <v>201.9</v>
      </c>
      <c r="AD21">
        <v>4.7913793103448281</v>
      </c>
      <c r="AE21">
        <v>25</v>
      </c>
    </row>
    <row r="22" spans="1:31" x14ac:dyDescent="0.35">
      <c r="A22">
        <v>22</v>
      </c>
      <c r="B22" t="s">
        <v>2243</v>
      </c>
      <c r="C22" t="s">
        <v>2244</v>
      </c>
      <c r="D22">
        <v>5</v>
      </c>
      <c r="E22">
        <v>5</v>
      </c>
      <c r="F22">
        <v>5</v>
      </c>
      <c r="G22">
        <v>6.5</v>
      </c>
      <c r="H22">
        <v>6</v>
      </c>
      <c r="I22">
        <v>5</v>
      </c>
      <c r="J22">
        <v>6</v>
      </c>
      <c r="K22">
        <v>5</v>
      </c>
      <c r="L22">
        <v>6</v>
      </c>
      <c r="O22">
        <v>5</v>
      </c>
      <c r="P22">
        <v>6</v>
      </c>
      <c r="Q22">
        <v>4</v>
      </c>
      <c r="S22">
        <v>2</v>
      </c>
      <c r="T22">
        <v>3</v>
      </c>
      <c r="U22">
        <v>6</v>
      </c>
      <c r="Z22">
        <v>43</v>
      </c>
      <c r="AA22">
        <v>4.3</v>
      </c>
      <c r="AC22">
        <v>190.5</v>
      </c>
      <c r="AD22">
        <v>4.6931034482758616</v>
      </c>
      <c r="AE22">
        <v>27</v>
      </c>
    </row>
    <row r="23" spans="1:31" x14ac:dyDescent="0.35">
      <c r="A23">
        <v>23</v>
      </c>
      <c r="B23" t="s">
        <v>2241</v>
      </c>
      <c r="C23" t="s">
        <v>2242</v>
      </c>
      <c r="D23">
        <v>6.5</v>
      </c>
      <c r="E23">
        <v>6.5</v>
      </c>
      <c r="F23">
        <v>6</v>
      </c>
      <c r="G23">
        <v>6.5</v>
      </c>
      <c r="H23">
        <v>7</v>
      </c>
      <c r="I23">
        <v>6</v>
      </c>
      <c r="J23">
        <v>6</v>
      </c>
      <c r="K23">
        <v>5</v>
      </c>
      <c r="L23">
        <v>6</v>
      </c>
      <c r="O23">
        <v>5</v>
      </c>
      <c r="P23">
        <v>6</v>
      </c>
      <c r="Q23">
        <v>3</v>
      </c>
      <c r="S23">
        <v>3</v>
      </c>
      <c r="T23">
        <v>2</v>
      </c>
      <c r="U23">
        <v>6</v>
      </c>
      <c r="Z23">
        <v>42</v>
      </c>
      <c r="AA23">
        <v>4.2</v>
      </c>
      <c r="AC23">
        <v>208.9</v>
      </c>
      <c r="AD23">
        <v>4.977586206896552</v>
      </c>
      <c r="AE23">
        <v>21</v>
      </c>
    </row>
    <row r="24" spans="1:31" x14ac:dyDescent="0.35">
      <c r="A24">
        <v>24</v>
      </c>
      <c r="B24" t="s">
        <v>2239</v>
      </c>
      <c r="C24" t="s">
        <v>2240</v>
      </c>
      <c r="D24">
        <v>6</v>
      </c>
      <c r="E24">
        <v>6</v>
      </c>
      <c r="F24">
        <v>6</v>
      </c>
      <c r="G24">
        <v>6.5</v>
      </c>
      <c r="H24">
        <v>6</v>
      </c>
      <c r="I24">
        <v>6</v>
      </c>
      <c r="J24">
        <v>6</v>
      </c>
      <c r="K24">
        <v>6</v>
      </c>
      <c r="L24">
        <v>6</v>
      </c>
      <c r="O24">
        <v>5</v>
      </c>
      <c r="P24">
        <v>4</v>
      </c>
      <c r="Q24">
        <v>3</v>
      </c>
      <c r="S24">
        <v>3</v>
      </c>
      <c r="T24">
        <v>4</v>
      </c>
      <c r="U24">
        <v>6</v>
      </c>
      <c r="Z24">
        <v>43</v>
      </c>
      <c r="AA24">
        <v>4.3</v>
      </c>
      <c r="AC24">
        <v>209.2</v>
      </c>
      <c r="AD24">
        <v>5.0155172413793103</v>
      </c>
      <c r="AE24">
        <v>20</v>
      </c>
    </row>
    <row r="25" spans="1:31" x14ac:dyDescent="0.35">
      <c r="A25">
        <v>25</v>
      </c>
      <c r="B25" t="s">
        <v>2237</v>
      </c>
      <c r="C25" t="s">
        <v>2238</v>
      </c>
      <c r="D25">
        <v>7</v>
      </c>
      <c r="E25">
        <v>7</v>
      </c>
      <c r="F25">
        <v>7</v>
      </c>
      <c r="G25">
        <v>7</v>
      </c>
      <c r="H25">
        <v>7</v>
      </c>
      <c r="I25">
        <v>7</v>
      </c>
      <c r="J25">
        <v>6</v>
      </c>
      <c r="K25">
        <v>5</v>
      </c>
      <c r="L25">
        <v>6</v>
      </c>
      <c r="O25">
        <v>5</v>
      </c>
      <c r="P25">
        <v>6</v>
      </c>
      <c r="Q25">
        <v>7</v>
      </c>
      <c r="S25">
        <v>4</v>
      </c>
      <c r="T25">
        <v>4</v>
      </c>
      <c r="U25">
        <v>8</v>
      </c>
      <c r="Z25">
        <v>51</v>
      </c>
      <c r="AA25">
        <v>5.0999999999999996</v>
      </c>
      <c r="AC25">
        <v>227.60000000000002</v>
      </c>
      <c r="AD25">
        <v>5.5948275862068968</v>
      </c>
      <c r="AE25">
        <v>7</v>
      </c>
    </row>
    <row r="26" spans="1:31" x14ac:dyDescent="0.35">
      <c r="A26">
        <v>26</v>
      </c>
      <c r="B26" t="s">
        <v>2235</v>
      </c>
      <c r="C26" t="s">
        <v>2236</v>
      </c>
      <c r="D26">
        <v>7</v>
      </c>
      <c r="E26">
        <v>7</v>
      </c>
      <c r="F26">
        <v>7</v>
      </c>
      <c r="G26">
        <v>7</v>
      </c>
      <c r="H26">
        <v>7</v>
      </c>
      <c r="I26">
        <v>7</v>
      </c>
      <c r="J26">
        <v>6</v>
      </c>
      <c r="K26">
        <v>6</v>
      </c>
      <c r="L26">
        <v>6</v>
      </c>
      <c r="O26">
        <v>5</v>
      </c>
      <c r="P26">
        <v>7</v>
      </c>
      <c r="Q26">
        <v>7</v>
      </c>
      <c r="S26">
        <v>8</v>
      </c>
      <c r="T26">
        <v>2</v>
      </c>
      <c r="U26">
        <v>6</v>
      </c>
      <c r="Z26">
        <v>53</v>
      </c>
      <c r="AA26">
        <v>5.3</v>
      </c>
      <c r="AC26">
        <v>242.7</v>
      </c>
      <c r="AD26">
        <v>5.9206896551724135</v>
      </c>
      <c r="AE26">
        <v>2</v>
      </c>
    </row>
    <row r="27" spans="1:31" x14ac:dyDescent="0.35">
      <c r="A27">
        <v>27</v>
      </c>
      <c r="B27" t="s">
        <v>2233</v>
      </c>
      <c r="C27" t="s">
        <v>2234</v>
      </c>
      <c r="D27">
        <v>6</v>
      </c>
      <c r="E27">
        <v>7</v>
      </c>
      <c r="F27">
        <v>7</v>
      </c>
      <c r="G27">
        <v>6.5</v>
      </c>
      <c r="H27">
        <v>6.5</v>
      </c>
      <c r="I27">
        <v>6</v>
      </c>
      <c r="J27">
        <v>6</v>
      </c>
      <c r="K27">
        <v>6</v>
      </c>
      <c r="L27">
        <v>6</v>
      </c>
      <c r="O27">
        <v>5</v>
      </c>
      <c r="P27">
        <v>6</v>
      </c>
      <c r="Q27">
        <v>6</v>
      </c>
      <c r="S27">
        <v>4</v>
      </c>
      <c r="T27">
        <v>4</v>
      </c>
      <c r="U27">
        <v>7</v>
      </c>
      <c r="Z27">
        <v>50</v>
      </c>
      <c r="AA27">
        <v>5</v>
      </c>
      <c r="AC27">
        <v>215.8</v>
      </c>
      <c r="AD27">
        <v>5.3586206896551722</v>
      </c>
      <c r="AE27">
        <v>14</v>
      </c>
    </row>
    <row r="28" spans="1:31" x14ac:dyDescent="0.35">
      <c r="A28">
        <v>28</v>
      </c>
      <c r="B28" t="s">
        <v>2231</v>
      </c>
      <c r="C28" t="s">
        <v>2232</v>
      </c>
      <c r="D28">
        <v>6</v>
      </c>
      <c r="E28">
        <v>7</v>
      </c>
      <c r="F28">
        <v>7</v>
      </c>
      <c r="G28">
        <v>7</v>
      </c>
      <c r="H28">
        <v>6.5</v>
      </c>
      <c r="I28">
        <v>6</v>
      </c>
      <c r="J28">
        <v>6</v>
      </c>
      <c r="K28">
        <v>5</v>
      </c>
      <c r="L28">
        <v>6</v>
      </c>
      <c r="O28">
        <v>5</v>
      </c>
      <c r="P28">
        <v>7</v>
      </c>
      <c r="Q28">
        <v>6</v>
      </c>
      <c r="S28">
        <v>4</v>
      </c>
      <c r="T28">
        <v>6</v>
      </c>
      <c r="U28">
        <v>6</v>
      </c>
      <c r="Z28">
        <v>51</v>
      </c>
      <c r="AA28">
        <v>5.0999999999999996</v>
      </c>
      <c r="AC28">
        <v>233</v>
      </c>
      <c r="AD28">
        <v>5.6879310344827587</v>
      </c>
      <c r="AE28">
        <v>5</v>
      </c>
    </row>
    <row r="29" spans="1:31" x14ac:dyDescent="0.35">
      <c r="A29">
        <v>29</v>
      </c>
      <c r="B29">
        <v>0</v>
      </c>
      <c r="C29">
        <v>0</v>
      </c>
      <c r="Z29">
        <v>0</v>
      </c>
      <c r="AA29">
        <v>0</v>
      </c>
      <c r="AC29">
        <v>0</v>
      </c>
      <c r="AD29" t="e">
        <v>#DIV/0!</v>
      </c>
      <c r="AE29">
        <v>29</v>
      </c>
    </row>
    <row r="30" spans="1:31" x14ac:dyDescent="0.35">
      <c r="A30">
        <v>30</v>
      </c>
      <c r="B30">
        <v>0</v>
      </c>
      <c r="C30">
        <v>0</v>
      </c>
      <c r="Z30">
        <v>0</v>
      </c>
      <c r="AA30">
        <v>0</v>
      </c>
      <c r="AC30">
        <v>0</v>
      </c>
      <c r="AD30" t="e">
        <v>#DIV/0!</v>
      </c>
      <c r="AE30">
        <v>29</v>
      </c>
    </row>
    <row r="31" spans="1:31" x14ac:dyDescent="0.35">
      <c r="A31">
        <v>31</v>
      </c>
      <c r="B31">
        <v>0</v>
      </c>
      <c r="C31">
        <v>0</v>
      </c>
      <c r="Z31">
        <v>0</v>
      </c>
      <c r="AA31">
        <v>0</v>
      </c>
      <c r="AC31">
        <v>0</v>
      </c>
      <c r="AD31" t="e">
        <v>#DIV/0!</v>
      </c>
      <c r="AE31">
        <v>29</v>
      </c>
    </row>
    <row r="32" spans="1:31" x14ac:dyDescent="0.35">
      <c r="A32">
        <v>32</v>
      </c>
      <c r="B32">
        <v>0</v>
      </c>
      <c r="C32">
        <v>0</v>
      </c>
      <c r="Z32">
        <v>0</v>
      </c>
      <c r="AA32">
        <v>0</v>
      </c>
      <c r="AC32">
        <v>0</v>
      </c>
      <c r="AD32" t="e">
        <v>#DIV/0!</v>
      </c>
      <c r="AE32">
        <v>29</v>
      </c>
    </row>
    <row r="33" spans="1:31" x14ac:dyDescent="0.35">
      <c r="A33">
        <v>33</v>
      </c>
      <c r="B33">
        <v>0</v>
      </c>
      <c r="C33">
        <v>0</v>
      </c>
      <c r="Z33">
        <v>0</v>
      </c>
      <c r="AA33">
        <v>0</v>
      </c>
      <c r="AC33">
        <v>0</v>
      </c>
      <c r="AD33" t="e">
        <v>#DIV/0!</v>
      </c>
      <c r="AE33">
        <v>29</v>
      </c>
    </row>
    <row r="34" spans="1:31" x14ac:dyDescent="0.35">
      <c r="A34">
        <v>34</v>
      </c>
      <c r="B34">
        <v>0</v>
      </c>
      <c r="C34">
        <v>0</v>
      </c>
      <c r="Z34">
        <v>0</v>
      </c>
      <c r="AA34">
        <v>0</v>
      </c>
      <c r="AC34">
        <v>0</v>
      </c>
      <c r="AD34" t="e">
        <v>#DIV/0!</v>
      </c>
      <c r="AE34">
        <v>29</v>
      </c>
    </row>
    <row r="35" spans="1:31" x14ac:dyDescent="0.35">
      <c r="A35">
        <v>35</v>
      </c>
      <c r="B35">
        <v>0</v>
      </c>
      <c r="C35">
        <v>0</v>
      </c>
      <c r="Z35">
        <v>0</v>
      </c>
      <c r="AA35">
        <v>0</v>
      </c>
      <c r="AC35">
        <v>0</v>
      </c>
      <c r="AD35" t="e">
        <v>#DIV/0!</v>
      </c>
      <c r="AE35">
        <v>29</v>
      </c>
    </row>
    <row r="36" spans="1:31" x14ac:dyDescent="0.35">
      <c r="A36">
        <v>36</v>
      </c>
      <c r="B36">
        <v>0</v>
      </c>
      <c r="C36">
        <v>0</v>
      </c>
      <c r="Z36">
        <v>0</v>
      </c>
      <c r="AA36">
        <v>0</v>
      </c>
      <c r="AC36">
        <v>0</v>
      </c>
      <c r="AD36" t="e">
        <v>#DIV/0!</v>
      </c>
      <c r="AE36">
        <v>29</v>
      </c>
    </row>
    <row r="37" spans="1:31" x14ac:dyDescent="0.35">
      <c r="A37">
        <v>37</v>
      </c>
      <c r="B37">
        <v>0</v>
      </c>
      <c r="C37">
        <v>0</v>
      </c>
      <c r="Z37">
        <v>0</v>
      </c>
      <c r="AA37">
        <v>0</v>
      </c>
      <c r="AC37">
        <v>0</v>
      </c>
      <c r="AD37" t="e">
        <v>#DIV/0!</v>
      </c>
      <c r="AE37">
        <v>29</v>
      </c>
    </row>
    <row r="38" spans="1:31" x14ac:dyDescent="0.35">
      <c r="A38">
        <v>38</v>
      </c>
      <c r="B38">
        <v>0</v>
      </c>
      <c r="C38">
        <v>0</v>
      </c>
      <c r="Z38">
        <v>0</v>
      </c>
      <c r="AA38">
        <v>0</v>
      </c>
      <c r="AC38">
        <v>0</v>
      </c>
      <c r="AD38" t="e">
        <v>#DIV/0!</v>
      </c>
      <c r="AE38">
        <v>29</v>
      </c>
    </row>
    <row r="39" spans="1:31" x14ac:dyDescent="0.35">
      <c r="A39">
        <v>39</v>
      </c>
      <c r="B39">
        <v>0</v>
      </c>
      <c r="C39">
        <v>0</v>
      </c>
      <c r="Z39">
        <v>0</v>
      </c>
      <c r="AA39">
        <v>0</v>
      </c>
      <c r="AC39">
        <v>0</v>
      </c>
      <c r="AD39" t="e">
        <v>#DIV/0!</v>
      </c>
      <c r="AE39">
        <v>29</v>
      </c>
    </row>
    <row r="40" spans="1:31" x14ac:dyDescent="0.35">
      <c r="A40">
        <v>40</v>
      </c>
      <c r="B40">
        <v>0</v>
      </c>
      <c r="C40">
        <v>0</v>
      </c>
      <c r="Z40">
        <v>0</v>
      </c>
      <c r="AA40">
        <v>0</v>
      </c>
      <c r="AC40">
        <v>0</v>
      </c>
      <c r="AD40" t="e">
        <v>#DIV/0!</v>
      </c>
      <c r="AE40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11</vt:i4>
      </vt:variant>
      <vt:variant>
        <vt:lpstr>Rentang Bernama</vt:lpstr>
      </vt:variant>
      <vt:variant>
        <vt:i4>3</vt:i4>
      </vt:variant>
    </vt:vector>
  </HeadingPairs>
  <TitlesOfParts>
    <vt:vector size="14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Data Santri</vt:lpstr>
      <vt:lpstr>Sheet1</vt:lpstr>
      <vt:lpstr>Sheet2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2022-01-12T02:56:21Z</cp:lastPrinted>
  <dcterms:created xsi:type="dcterms:W3CDTF">2019-11-28T05:18:02Z</dcterms:created>
  <dcterms:modified xsi:type="dcterms:W3CDTF">2026-01-07T18:16:36Z</dcterms:modified>
</cp:coreProperties>
</file>